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6160" activeTab="0"/>
  </bookViews>
  <sheets>
    <sheet name="６３社" sheetId="1" r:id="rId1"/>
  </sheets>
  <definedNames>
    <definedName name="_xlnm.Print_Area" localSheetId="0">'６３社'!$A$1:$M$75</definedName>
  </definedNames>
  <calcPr fullCalcOnLoad="1"/>
</workbook>
</file>

<file path=xl/sharedStrings.xml><?xml version="1.0" encoding="utf-8"?>
<sst xmlns="http://schemas.openxmlformats.org/spreadsheetml/2006/main" count="91" uniqueCount="81">
  <si>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</si>
  <si>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</si>
  <si>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</si>
  <si>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</si>
  <si>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</si>
  <si>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</si>
  <si>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</si>
  <si>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</si>
  <si>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</si>
  <si>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</si>
  <si>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</si>
  <si>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</si>
  <si>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</si>
  <si>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</si>
  <si>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</si>
  <si>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</si>
  <si>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</si>
  <si>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</si>
  <si>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</si>
  <si>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</si>
  <si>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</si>
  <si>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</si>
  <si>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楽天トラベルを除く60社の合計</t>
  </si>
  <si>
    <t>※※楽天トラベルは平成22年4月分より追加</t>
  </si>
  <si>
    <t>海外旅行</t>
  </si>
  <si>
    <t>外国人旅行</t>
  </si>
  <si>
    <t>国内旅行</t>
  </si>
  <si>
    <t>合計</t>
  </si>
  <si>
    <t>（単位：千円）</t>
  </si>
  <si>
    <t>前年比</t>
  </si>
  <si>
    <t>2011年1月</t>
  </si>
  <si>
    <t>2010年1月</t>
  </si>
  <si>
    <t>2011年1月主要旅行業者の旅行取扱状況速報</t>
  </si>
  <si>
    <t>※(株)阪急阪神ビジネストラベルは平成22年4月に阪神航空(株)から名称変更</t>
  </si>
  <si>
    <t>※※※(株)ジャルセールス西日本、(株)ジャルセールス北海道は平成２２年１０月に(株)ジャルセールスに統合されたため、本月・前年同月共に統合した数値を算出</t>
  </si>
  <si>
    <t>ＪＴＢグループ１４社計のうち、株式会社ジェイティービーの１４社内取引を相殺したもの。</t>
  </si>
  <si>
    <t>楽天トラベル(株)</t>
  </si>
  <si>
    <t>合　　　　　　　　　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</si>
  <si>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</si>
  <si>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</si>
  <si>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</si>
  <si>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</si>
  <si>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</si>
  <si>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</si>
  <si>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</si>
  <si>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</si>
  <si>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</si>
  <si>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</si>
  <si>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</si>
  <si>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</si>
  <si>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</si>
  <si>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</si>
  <si>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</si>
  <si>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</si>
  <si>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</si>
  <si>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</si>
  <si>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</si>
  <si>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</si>
  <si>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</si>
  <si>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</si>
  <si>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</si>
  <si>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</si>
  <si>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ジェイティービービジネストラベルソリューションズ</t>
  </si>
  <si>
    <t>ジャルセールス</t>
  </si>
  <si>
    <t>Ｉ．ＪＴＢ</t>
  </si>
  <si>
    <t>ＫＮＴツーリスト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</si>
  <si>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</si>
  <si>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</si>
  <si>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</si>
  <si>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</si>
  <si>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</si>
  <si>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</si>
  <si>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</si>
  <si>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</si>
  <si>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</si>
  <si>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</si>
  <si>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阪急阪神ビジネストラベル※　</t>
  </si>
  <si>
    <t>郵船トラベル</t>
  </si>
  <si>
    <t>ジェイテービー（１４社計）</t>
  </si>
  <si>
    <t>会　　　　　　社　　　　　　名</t>
  </si>
  <si>
    <t>小　　　　　　　　　計</t>
  </si>
</sst>
</file>

<file path=xl/styles.xml><?xml version="1.0" encoding="utf-8"?>
<styleSheet xmlns="http://schemas.openxmlformats.org/spreadsheetml/2006/main">
  <numFmts count="21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name val="平成角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38" fontId="6" fillId="0" borderId="10" xfId="16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>
      <alignment/>
    </xf>
    <xf numFmtId="38" fontId="6" fillId="0" borderId="9" xfId="16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/>
    </xf>
    <xf numFmtId="38" fontId="6" fillId="0" borderId="12" xfId="16" applyFont="1" applyFill="1" applyBorder="1" applyAlignment="1" applyProtection="1">
      <alignment/>
      <protection locked="0"/>
    </xf>
    <xf numFmtId="176" fontId="6" fillId="0" borderId="8" xfId="0" applyNumberFormat="1" applyFont="1" applyFill="1" applyBorder="1" applyAlignment="1">
      <alignment/>
    </xf>
    <xf numFmtId="38" fontId="6" fillId="0" borderId="8" xfId="16" applyFont="1" applyFill="1" applyBorder="1" applyAlignment="1">
      <alignment/>
    </xf>
    <xf numFmtId="0" fontId="6" fillId="0" borderId="9" xfId="0" applyFont="1" applyFill="1" applyBorder="1" applyAlignment="1" applyProtection="1">
      <alignment shrinkToFit="1"/>
      <protection/>
    </xf>
    <xf numFmtId="38" fontId="6" fillId="0" borderId="9" xfId="16" applyFont="1" applyFill="1" applyBorder="1" applyAlignment="1" applyProtection="1">
      <alignment/>
      <protection locked="0"/>
    </xf>
    <xf numFmtId="0" fontId="6" fillId="0" borderId="9" xfId="0" applyFont="1" applyFill="1" applyBorder="1" applyAlignment="1">
      <alignment shrinkToFit="1"/>
    </xf>
    <xf numFmtId="0" fontId="6" fillId="0" borderId="10" xfId="0" applyFont="1" applyFill="1" applyBorder="1" applyAlignment="1" applyProtection="1">
      <alignment/>
      <protection/>
    </xf>
    <xf numFmtId="0" fontId="6" fillId="0" borderId="3" xfId="0" applyFont="1" applyFill="1" applyBorder="1" applyAlignment="1">
      <alignment horizontal="center"/>
    </xf>
    <xf numFmtId="38" fontId="6" fillId="0" borderId="3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176" fontId="6" fillId="0" borderId="3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8" fontId="6" fillId="0" borderId="3" xfId="16" applyFont="1" applyFill="1" applyBorder="1" applyAlignment="1" applyProtection="1">
      <alignment/>
      <protection locked="0"/>
    </xf>
    <xf numFmtId="38" fontId="6" fillId="0" borderId="0" xfId="16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/>
    </xf>
    <xf numFmtId="38" fontId="6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2" sqref="C42"/>
    </sheetView>
  </sheetViews>
  <sheetFormatPr defaultColWidth="8.875" defaultRowHeight="13.5"/>
  <cols>
    <col min="1" max="1" width="32.125" style="3" customWidth="1"/>
    <col min="2" max="3" width="14.875" style="3" customWidth="1"/>
    <col min="4" max="4" width="7.875" style="3" customWidth="1"/>
    <col min="5" max="6" width="14.875" style="3" customWidth="1"/>
    <col min="7" max="7" width="8.00390625" style="3" customWidth="1"/>
    <col min="8" max="9" width="14.875" style="3" customWidth="1"/>
    <col min="10" max="10" width="8.00390625" style="3" customWidth="1"/>
    <col min="11" max="12" width="14.875" style="3" customWidth="1"/>
    <col min="13" max="13" width="8.125" style="3" customWidth="1"/>
    <col min="14" max="14" width="3.50390625" style="3" customWidth="1"/>
    <col min="15" max="16384" width="8.875" style="3" customWidth="1"/>
  </cols>
  <sheetData>
    <row r="1" spans="1:13" ht="19.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 t="s">
        <v>28</v>
      </c>
    </row>
    <row r="2" spans="1:14" ht="16.5" customHeight="1">
      <c r="A2" s="14" t="s">
        <v>79</v>
      </c>
      <c r="B2" s="11" t="s">
        <v>24</v>
      </c>
      <c r="C2" s="12"/>
      <c r="D2" s="13"/>
      <c r="E2" s="11" t="s">
        <v>25</v>
      </c>
      <c r="F2" s="12"/>
      <c r="G2" s="13"/>
      <c r="H2" s="11" t="s">
        <v>26</v>
      </c>
      <c r="I2" s="12"/>
      <c r="J2" s="13"/>
      <c r="K2" s="11" t="s">
        <v>27</v>
      </c>
      <c r="L2" s="12"/>
      <c r="M2" s="13"/>
      <c r="N2" s="4"/>
    </row>
    <row r="3" spans="1:14" ht="16.5" customHeight="1">
      <c r="A3" s="22"/>
      <c r="B3" s="5" t="s">
        <v>30</v>
      </c>
      <c r="C3" s="6" t="s">
        <v>31</v>
      </c>
      <c r="D3" s="5" t="s">
        <v>29</v>
      </c>
      <c r="E3" s="7" t="s">
        <v>30</v>
      </c>
      <c r="F3" s="7" t="s">
        <v>31</v>
      </c>
      <c r="G3" s="7" t="s">
        <v>29</v>
      </c>
      <c r="H3" s="5" t="s">
        <v>30</v>
      </c>
      <c r="I3" s="6" t="s">
        <v>31</v>
      </c>
      <c r="J3" s="5" t="s">
        <v>29</v>
      </c>
      <c r="K3" s="5" t="s">
        <v>30</v>
      </c>
      <c r="L3" s="6" t="s">
        <v>31</v>
      </c>
      <c r="M3" s="5" t="s">
        <v>29</v>
      </c>
      <c r="N3" s="4"/>
    </row>
    <row r="4" spans="1:14" ht="16.5" customHeight="1">
      <c r="A4" s="20" t="s">
        <v>38</v>
      </c>
      <c r="B4" s="23">
        <v>1046176</v>
      </c>
      <c r="C4" s="23">
        <v>1058554</v>
      </c>
      <c r="D4" s="24">
        <f aca="true" t="shared" si="0" ref="D4:D39">IF(OR(B4=0,C4=0),"　　－　　",ROUND(B4/C4*100,1))</f>
        <v>98.8</v>
      </c>
      <c r="E4" s="16">
        <v>67</v>
      </c>
      <c r="F4" s="16">
        <v>305</v>
      </c>
      <c r="G4" s="17">
        <f aca="true" t="shared" si="1" ref="G4:G39">IF(OR(E4=0,F4=0),"　　－　　",ROUND(E4/F4*100,1))</f>
        <v>22</v>
      </c>
      <c r="H4" s="23">
        <v>46969588</v>
      </c>
      <c r="I4" s="23">
        <v>44700411</v>
      </c>
      <c r="J4" s="24">
        <f aca="true" t="shared" si="2" ref="J4:J39">IF(OR(H4=0,I4=0),"　　－　　",ROUND(H4/I4*100,1))</f>
        <v>105.1</v>
      </c>
      <c r="K4" s="25">
        <f>+B4+E4+H4</f>
        <v>48015831</v>
      </c>
      <c r="L4" s="25">
        <f aca="true" t="shared" si="3" ref="K4:L38">+C4+F4+I4</f>
        <v>45759270</v>
      </c>
      <c r="M4" s="24">
        <f aca="true" t="shared" si="4" ref="M4:M39">IF(OR(K4=0,L4=0),"　　－　　",ROUND(K4/L4*100,1))</f>
        <v>104.9</v>
      </c>
      <c r="N4" s="4"/>
    </row>
    <row r="5" spans="1:14" ht="16.5" customHeight="1">
      <c r="A5" s="20" t="s">
        <v>39</v>
      </c>
      <c r="B5" s="16">
        <v>8591381</v>
      </c>
      <c r="C5" s="16">
        <v>8169838</v>
      </c>
      <c r="D5" s="17">
        <f t="shared" si="0"/>
        <v>105.2</v>
      </c>
      <c r="E5" s="16">
        <v>333334</v>
      </c>
      <c r="F5" s="16">
        <v>266915</v>
      </c>
      <c r="G5" s="17">
        <f t="shared" si="1"/>
        <v>124.9</v>
      </c>
      <c r="H5" s="16">
        <v>12418016</v>
      </c>
      <c r="I5" s="16">
        <v>12671209</v>
      </c>
      <c r="J5" s="17">
        <f t="shared" si="2"/>
        <v>98</v>
      </c>
      <c r="K5" s="18">
        <f t="shared" si="3"/>
        <v>21342731</v>
      </c>
      <c r="L5" s="18">
        <f t="shared" si="3"/>
        <v>21107962</v>
      </c>
      <c r="M5" s="19">
        <f t="shared" si="4"/>
        <v>101.1</v>
      </c>
      <c r="N5" s="4"/>
    </row>
    <row r="6" spans="1:14" ht="16.5" customHeight="1">
      <c r="A6" s="20" t="s">
        <v>40</v>
      </c>
      <c r="B6" s="16">
        <v>8969201</v>
      </c>
      <c r="C6" s="16">
        <v>7134526</v>
      </c>
      <c r="D6" s="17">
        <f t="shared" si="0"/>
        <v>125.7</v>
      </c>
      <c r="E6" s="16">
        <v>832827</v>
      </c>
      <c r="F6" s="16">
        <v>216393</v>
      </c>
      <c r="G6" s="17">
        <f t="shared" si="1"/>
        <v>384.9</v>
      </c>
      <c r="H6" s="16">
        <v>15610790</v>
      </c>
      <c r="I6" s="16">
        <v>15912189</v>
      </c>
      <c r="J6" s="17">
        <f t="shared" si="2"/>
        <v>98.1</v>
      </c>
      <c r="K6" s="18">
        <f t="shared" si="3"/>
        <v>25412818</v>
      </c>
      <c r="L6" s="18">
        <f t="shared" si="3"/>
        <v>23263108</v>
      </c>
      <c r="M6" s="19">
        <f t="shared" si="4"/>
        <v>109.2</v>
      </c>
      <c r="N6" s="4"/>
    </row>
    <row r="7" spans="1:14" ht="16.5" customHeight="1">
      <c r="A7" s="20" t="s">
        <v>41</v>
      </c>
      <c r="B7" s="16">
        <v>13743163</v>
      </c>
      <c r="C7" s="16">
        <v>14217020</v>
      </c>
      <c r="D7" s="17">
        <f t="shared" si="0"/>
        <v>96.7</v>
      </c>
      <c r="E7" s="16">
        <v>10967</v>
      </c>
      <c r="F7" s="16">
        <v>7443</v>
      </c>
      <c r="G7" s="17">
        <f t="shared" si="1"/>
        <v>147.3</v>
      </c>
      <c r="H7" s="16">
        <v>7141451</v>
      </c>
      <c r="I7" s="16">
        <v>7992642</v>
      </c>
      <c r="J7" s="17">
        <f t="shared" si="2"/>
        <v>89.4</v>
      </c>
      <c r="K7" s="18">
        <f t="shared" si="3"/>
        <v>20895581</v>
      </c>
      <c r="L7" s="18">
        <f t="shared" si="3"/>
        <v>22217105</v>
      </c>
      <c r="M7" s="19">
        <f t="shared" si="4"/>
        <v>94.1</v>
      </c>
      <c r="N7" s="4"/>
    </row>
    <row r="8" spans="1:14" ht="16.5" customHeight="1">
      <c r="A8" s="20" t="s">
        <v>42</v>
      </c>
      <c r="B8" s="16">
        <v>6630480</v>
      </c>
      <c r="C8" s="16">
        <v>6146590</v>
      </c>
      <c r="D8" s="17">
        <f>IF(OR(B8=0,C8=0),"　　－　　",ROUND(B8/C8*100,1))</f>
        <v>107.9</v>
      </c>
      <c r="E8" s="16">
        <v>76208</v>
      </c>
      <c r="F8" s="16">
        <v>81016</v>
      </c>
      <c r="G8" s="17">
        <f>IF(OR(E8=0,F8=0),"　　－　　",ROUND(E8/F8*100,1))</f>
        <v>94.1</v>
      </c>
      <c r="H8" s="16">
        <v>11303415</v>
      </c>
      <c r="I8" s="16">
        <v>9982804</v>
      </c>
      <c r="J8" s="17">
        <f>IF(OR(H8=0,I8=0),"　　－　　",ROUND(H8/I8*100,1))</f>
        <v>113.2</v>
      </c>
      <c r="K8" s="18">
        <f t="shared" si="3"/>
        <v>18010103</v>
      </c>
      <c r="L8" s="18">
        <f t="shared" si="3"/>
        <v>16210410</v>
      </c>
      <c r="M8" s="19">
        <f>IF(OR(K8=0,L8=0),"　　－　　",ROUND(K8/L8*100,1))</f>
        <v>111.1</v>
      </c>
      <c r="N8" s="4"/>
    </row>
    <row r="9" spans="1:14" ht="16.5" customHeight="1">
      <c r="A9" s="20" t="s">
        <v>43</v>
      </c>
      <c r="B9" s="16">
        <v>19689887</v>
      </c>
      <c r="C9" s="16">
        <v>17150062</v>
      </c>
      <c r="D9" s="17">
        <f t="shared" si="0"/>
        <v>114.8</v>
      </c>
      <c r="E9" s="16">
        <v>0</v>
      </c>
      <c r="F9" s="16">
        <v>0</v>
      </c>
      <c r="G9" s="17" t="str">
        <f t="shared" si="1"/>
        <v>　　－　　</v>
      </c>
      <c r="H9" s="16">
        <v>1099991</v>
      </c>
      <c r="I9" s="16">
        <v>1016851</v>
      </c>
      <c r="J9" s="17">
        <f t="shared" si="2"/>
        <v>108.2</v>
      </c>
      <c r="K9" s="18">
        <f t="shared" si="3"/>
        <v>20789878</v>
      </c>
      <c r="L9" s="18">
        <f t="shared" si="3"/>
        <v>18166913</v>
      </c>
      <c r="M9" s="19">
        <f t="shared" si="4"/>
        <v>114.4</v>
      </c>
      <c r="N9" s="4"/>
    </row>
    <row r="10" spans="1:14" ht="16.5" customHeight="1">
      <c r="A10" s="20" t="s">
        <v>44</v>
      </c>
      <c r="B10" s="16">
        <v>4269713</v>
      </c>
      <c r="C10" s="16">
        <v>3570003</v>
      </c>
      <c r="D10" s="17">
        <f>IF(OR(B10=0,C10=0),"　　－　　",ROUND(B10/C10*100,1))</f>
        <v>119.6</v>
      </c>
      <c r="E10" s="16">
        <v>0</v>
      </c>
      <c r="F10" s="16">
        <v>0</v>
      </c>
      <c r="G10" s="17" t="str">
        <f>IF(OR(E10=0,F10=0),"　　－　　",ROUND(E10/F10*100,1))</f>
        <v>　　－　　</v>
      </c>
      <c r="H10" s="16">
        <v>11410537</v>
      </c>
      <c r="I10" s="16">
        <v>9810934</v>
      </c>
      <c r="J10" s="17">
        <f>IF(OR(H10=0,I10=0),"　　－　　",ROUND(H10/I10*100,1))</f>
        <v>116.3</v>
      </c>
      <c r="K10" s="18">
        <f t="shared" si="3"/>
        <v>15680250</v>
      </c>
      <c r="L10" s="18">
        <f t="shared" si="3"/>
        <v>13380937</v>
      </c>
      <c r="M10" s="19">
        <f>IF(OR(K10=0,L10=0),"　　－　　",ROUND(K10/L10*100,1))</f>
        <v>117.2</v>
      </c>
      <c r="N10" s="4"/>
    </row>
    <row r="11" spans="1:14" ht="16.5" customHeight="1">
      <c r="A11" s="26" t="s">
        <v>45</v>
      </c>
      <c r="B11" s="16">
        <v>14045674</v>
      </c>
      <c r="C11" s="16">
        <v>12179562</v>
      </c>
      <c r="D11" s="17">
        <f t="shared" si="0"/>
        <v>115.3</v>
      </c>
      <c r="E11" s="16">
        <v>0</v>
      </c>
      <c r="F11" s="16">
        <v>0</v>
      </c>
      <c r="G11" s="17" t="str">
        <f t="shared" si="1"/>
        <v>　　－　　</v>
      </c>
      <c r="H11" s="16">
        <v>0</v>
      </c>
      <c r="I11" s="16">
        <v>0</v>
      </c>
      <c r="J11" s="17" t="str">
        <f t="shared" si="2"/>
        <v>　　－　　</v>
      </c>
      <c r="K11" s="18">
        <f t="shared" si="3"/>
        <v>14045674</v>
      </c>
      <c r="L11" s="18">
        <f t="shared" si="3"/>
        <v>12179562</v>
      </c>
      <c r="M11" s="19">
        <f t="shared" si="4"/>
        <v>115.3</v>
      </c>
      <c r="N11" s="4"/>
    </row>
    <row r="12" spans="1:14" ht="16.5" customHeight="1">
      <c r="A12" s="20" t="s">
        <v>46</v>
      </c>
      <c r="B12" s="16">
        <v>1606000</v>
      </c>
      <c r="C12" s="16">
        <v>1464000</v>
      </c>
      <c r="D12" s="17">
        <f t="shared" si="0"/>
        <v>109.7</v>
      </c>
      <c r="E12" s="16">
        <v>72000</v>
      </c>
      <c r="F12" s="16">
        <v>104210</v>
      </c>
      <c r="G12" s="17">
        <f t="shared" si="1"/>
        <v>69.1</v>
      </c>
      <c r="H12" s="16">
        <v>12833000</v>
      </c>
      <c r="I12" s="16">
        <v>11794000</v>
      </c>
      <c r="J12" s="17">
        <f t="shared" si="2"/>
        <v>108.8</v>
      </c>
      <c r="K12" s="18">
        <f t="shared" si="3"/>
        <v>14511000</v>
      </c>
      <c r="L12" s="18">
        <f t="shared" si="3"/>
        <v>13362210</v>
      </c>
      <c r="M12" s="19">
        <f t="shared" si="4"/>
        <v>108.6</v>
      </c>
      <c r="N12" s="4"/>
    </row>
    <row r="13" spans="1:14" ht="16.5" customHeight="1">
      <c r="A13" s="20" t="s">
        <v>47</v>
      </c>
      <c r="B13" s="16">
        <v>4432815</v>
      </c>
      <c r="C13" s="16">
        <v>4090238</v>
      </c>
      <c r="D13" s="17">
        <f t="shared" si="0"/>
        <v>108.4</v>
      </c>
      <c r="E13" s="16">
        <v>108458</v>
      </c>
      <c r="F13" s="16">
        <v>99320</v>
      </c>
      <c r="G13" s="17">
        <f t="shared" si="1"/>
        <v>109.2</v>
      </c>
      <c r="H13" s="16">
        <v>7670981</v>
      </c>
      <c r="I13" s="16">
        <v>7774688</v>
      </c>
      <c r="J13" s="17">
        <f t="shared" si="2"/>
        <v>98.7</v>
      </c>
      <c r="K13" s="18">
        <f t="shared" si="3"/>
        <v>12212254</v>
      </c>
      <c r="L13" s="18">
        <f t="shared" si="3"/>
        <v>11964246</v>
      </c>
      <c r="M13" s="19">
        <f t="shared" si="4"/>
        <v>102.1</v>
      </c>
      <c r="N13" s="4"/>
    </row>
    <row r="14" spans="1:13" ht="16.5" customHeight="1">
      <c r="A14" s="20" t="s">
        <v>48</v>
      </c>
      <c r="B14" s="16">
        <v>1839571</v>
      </c>
      <c r="C14" s="16">
        <v>1294850</v>
      </c>
      <c r="D14" s="17">
        <f t="shared" si="0"/>
        <v>142.1</v>
      </c>
      <c r="E14" s="16">
        <v>83104</v>
      </c>
      <c r="F14" s="16">
        <v>118127</v>
      </c>
      <c r="G14" s="17">
        <f t="shared" si="1"/>
        <v>70.4</v>
      </c>
      <c r="H14" s="16">
        <v>4632684</v>
      </c>
      <c r="I14" s="16">
        <v>4204365</v>
      </c>
      <c r="J14" s="17">
        <f t="shared" si="2"/>
        <v>110.2</v>
      </c>
      <c r="K14" s="18">
        <f t="shared" si="3"/>
        <v>6555359</v>
      </c>
      <c r="L14" s="18">
        <f t="shared" si="3"/>
        <v>5617342</v>
      </c>
      <c r="M14" s="19">
        <f t="shared" si="4"/>
        <v>116.7</v>
      </c>
    </row>
    <row r="15" spans="1:14" ht="16.5" customHeight="1">
      <c r="A15" s="15" t="s">
        <v>49</v>
      </c>
      <c r="B15" s="16">
        <v>3521254</v>
      </c>
      <c r="C15" s="16">
        <v>3114701</v>
      </c>
      <c r="D15" s="17">
        <f>IF(OR(B15=0,C15=0),"　　－　　",ROUND(B15/C15*100,1))</f>
        <v>113.1</v>
      </c>
      <c r="E15" s="16">
        <v>3977</v>
      </c>
      <c r="F15" s="16">
        <v>1023</v>
      </c>
      <c r="G15" s="17">
        <f>IF(OR(E15=0,F15=0),"　　－　　",ROUND(E15/F15*100,1))</f>
        <v>388.8</v>
      </c>
      <c r="H15" s="16">
        <v>4676714</v>
      </c>
      <c r="I15" s="16">
        <v>4368323</v>
      </c>
      <c r="J15" s="17">
        <f t="shared" si="2"/>
        <v>107.1</v>
      </c>
      <c r="K15" s="18">
        <f t="shared" si="3"/>
        <v>8201945</v>
      </c>
      <c r="L15" s="18">
        <f t="shared" si="3"/>
        <v>7484047</v>
      </c>
      <c r="M15" s="19">
        <f>IF(OR(K15=0,L15=0),"　　－　　",ROUND(K15/L15*100,1))</f>
        <v>109.6</v>
      </c>
      <c r="N15" s="4"/>
    </row>
    <row r="16" spans="1:13" ht="16.5" customHeight="1">
      <c r="A16" s="20" t="s">
        <v>50</v>
      </c>
      <c r="B16" s="16">
        <v>3097842</v>
      </c>
      <c r="C16" s="16">
        <v>4026415</v>
      </c>
      <c r="D16" s="17">
        <f t="shared" si="0"/>
        <v>76.9</v>
      </c>
      <c r="E16" s="16">
        <v>18027</v>
      </c>
      <c r="F16" s="16">
        <v>26312</v>
      </c>
      <c r="G16" s="17">
        <f>IF(OR(E16=0,F16=0),"　　－　　",ROUND(E16/F16*100,1))</f>
        <v>68.5</v>
      </c>
      <c r="H16" s="16">
        <v>849451</v>
      </c>
      <c r="I16" s="16">
        <v>960070</v>
      </c>
      <c r="J16" s="17">
        <f t="shared" si="2"/>
        <v>88.5</v>
      </c>
      <c r="K16" s="18">
        <f t="shared" si="3"/>
        <v>3965320</v>
      </c>
      <c r="L16" s="18">
        <f t="shared" si="3"/>
        <v>5012797</v>
      </c>
      <c r="M16" s="19">
        <f t="shared" si="4"/>
        <v>79.1</v>
      </c>
    </row>
    <row r="17" spans="1:14" ht="16.5" customHeight="1">
      <c r="A17" s="20" t="s">
        <v>51</v>
      </c>
      <c r="B17" s="16">
        <v>2879304</v>
      </c>
      <c r="C17" s="16">
        <v>2328228</v>
      </c>
      <c r="D17" s="17">
        <f t="shared" si="0"/>
        <v>123.7</v>
      </c>
      <c r="E17" s="16">
        <v>0</v>
      </c>
      <c r="F17" s="16">
        <v>19142</v>
      </c>
      <c r="G17" s="17" t="str">
        <f>IF(OR(E17=0,F17=0),"　　－　　",ROUND(E17/F17*100,1))</f>
        <v>　　－　　</v>
      </c>
      <c r="H17" s="16">
        <v>3735083</v>
      </c>
      <c r="I17" s="16">
        <v>3743182</v>
      </c>
      <c r="J17" s="17">
        <f t="shared" si="2"/>
        <v>99.8</v>
      </c>
      <c r="K17" s="18">
        <f t="shared" si="3"/>
        <v>6614387</v>
      </c>
      <c r="L17" s="18">
        <f t="shared" si="3"/>
        <v>6090552</v>
      </c>
      <c r="M17" s="19">
        <f t="shared" si="4"/>
        <v>108.6</v>
      </c>
      <c r="N17" s="4"/>
    </row>
    <row r="18" spans="1:14" ht="16.5" customHeight="1">
      <c r="A18" s="15" t="s">
        <v>52</v>
      </c>
      <c r="B18" s="16">
        <v>0</v>
      </c>
      <c r="C18" s="16">
        <v>0</v>
      </c>
      <c r="D18" s="17" t="str">
        <f t="shared" si="0"/>
        <v>　　－　　</v>
      </c>
      <c r="E18" s="16">
        <v>0</v>
      </c>
      <c r="F18" s="16">
        <v>0</v>
      </c>
      <c r="G18" s="17" t="str">
        <f t="shared" si="1"/>
        <v>　　－　　</v>
      </c>
      <c r="H18" s="16">
        <v>7369445</v>
      </c>
      <c r="I18" s="16">
        <v>7719529</v>
      </c>
      <c r="J18" s="17">
        <f t="shared" si="2"/>
        <v>95.5</v>
      </c>
      <c r="K18" s="18">
        <f t="shared" si="3"/>
        <v>7369445</v>
      </c>
      <c r="L18" s="18">
        <f t="shared" si="3"/>
        <v>7719529</v>
      </c>
      <c r="M18" s="19">
        <f t="shared" si="4"/>
        <v>95.5</v>
      </c>
      <c r="N18" s="4"/>
    </row>
    <row r="19" spans="1:14" ht="16.5" customHeight="1">
      <c r="A19" s="20" t="s">
        <v>53</v>
      </c>
      <c r="B19" s="16">
        <v>834368</v>
      </c>
      <c r="C19" s="16">
        <v>804641</v>
      </c>
      <c r="D19" s="17">
        <f t="shared" si="0"/>
        <v>103.7</v>
      </c>
      <c r="E19" s="16">
        <v>42669</v>
      </c>
      <c r="F19" s="16">
        <v>26310</v>
      </c>
      <c r="G19" s="17">
        <f t="shared" si="1"/>
        <v>162.2</v>
      </c>
      <c r="H19" s="16">
        <v>4022112</v>
      </c>
      <c r="I19" s="16">
        <v>4234894</v>
      </c>
      <c r="J19" s="17">
        <f t="shared" si="2"/>
        <v>95</v>
      </c>
      <c r="K19" s="18">
        <f t="shared" si="3"/>
        <v>4899149</v>
      </c>
      <c r="L19" s="18">
        <f t="shared" si="3"/>
        <v>5065845</v>
      </c>
      <c r="M19" s="19">
        <f t="shared" si="4"/>
        <v>96.7</v>
      </c>
      <c r="N19" s="4"/>
    </row>
    <row r="20" spans="1:14" ht="16.5" customHeight="1">
      <c r="A20" s="20" t="s">
        <v>54</v>
      </c>
      <c r="B20" s="16">
        <v>1621169</v>
      </c>
      <c r="C20" s="16">
        <v>1396228</v>
      </c>
      <c r="D20" s="17">
        <f t="shared" si="0"/>
        <v>116.1</v>
      </c>
      <c r="E20" s="16">
        <v>13238</v>
      </c>
      <c r="F20" s="16">
        <v>18451</v>
      </c>
      <c r="G20" s="17">
        <f t="shared" si="1"/>
        <v>71.7</v>
      </c>
      <c r="H20" s="16">
        <v>5472824</v>
      </c>
      <c r="I20" s="16">
        <v>5365449</v>
      </c>
      <c r="J20" s="17">
        <f t="shared" si="2"/>
        <v>102</v>
      </c>
      <c r="K20" s="18">
        <f t="shared" si="3"/>
        <v>7107231</v>
      </c>
      <c r="L20" s="18">
        <f t="shared" si="3"/>
        <v>6780128</v>
      </c>
      <c r="M20" s="19">
        <f t="shared" si="4"/>
        <v>104.8</v>
      </c>
      <c r="N20" s="4"/>
    </row>
    <row r="21" spans="1:14" ht="16.5" customHeight="1">
      <c r="A21" s="20" t="s">
        <v>55</v>
      </c>
      <c r="B21" s="16">
        <v>1294329</v>
      </c>
      <c r="C21" s="16">
        <v>1193437</v>
      </c>
      <c r="D21" s="17">
        <f t="shared" si="0"/>
        <v>108.5</v>
      </c>
      <c r="E21" s="16">
        <v>56419</v>
      </c>
      <c r="F21" s="16">
        <v>26698</v>
      </c>
      <c r="G21" s="17">
        <f t="shared" si="1"/>
        <v>211.3</v>
      </c>
      <c r="H21" s="16">
        <v>5534138</v>
      </c>
      <c r="I21" s="16">
        <v>5438828</v>
      </c>
      <c r="J21" s="17">
        <f t="shared" si="2"/>
        <v>101.8</v>
      </c>
      <c r="K21" s="18">
        <f t="shared" si="3"/>
        <v>6884886</v>
      </c>
      <c r="L21" s="18">
        <f t="shared" si="3"/>
        <v>6658963</v>
      </c>
      <c r="M21" s="19">
        <f t="shared" si="4"/>
        <v>103.4</v>
      </c>
      <c r="N21" s="4"/>
    </row>
    <row r="22" spans="1:14" ht="16.5" customHeight="1">
      <c r="A22" s="20" t="s">
        <v>56</v>
      </c>
      <c r="B22" s="16">
        <v>4110051</v>
      </c>
      <c r="C22" s="16">
        <v>4814157</v>
      </c>
      <c r="D22" s="17">
        <f t="shared" si="0"/>
        <v>85.4</v>
      </c>
      <c r="E22" s="16">
        <v>0</v>
      </c>
      <c r="F22" s="16">
        <v>0</v>
      </c>
      <c r="G22" s="17" t="str">
        <f t="shared" si="1"/>
        <v>　　－　　</v>
      </c>
      <c r="H22" s="16">
        <v>0</v>
      </c>
      <c r="I22" s="16">
        <v>0</v>
      </c>
      <c r="J22" s="17" t="str">
        <f t="shared" si="2"/>
        <v>　　－　　</v>
      </c>
      <c r="K22" s="18">
        <f t="shared" si="3"/>
        <v>4110051</v>
      </c>
      <c r="L22" s="18">
        <f t="shared" si="3"/>
        <v>4814157</v>
      </c>
      <c r="M22" s="19">
        <f t="shared" si="4"/>
        <v>85.4</v>
      </c>
      <c r="N22" s="4"/>
    </row>
    <row r="23" spans="1:13" ht="16.5" customHeight="1">
      <c r="A23" s="20" t="s">
        <v>57</v>
      </c>
      <c r="B23" s="27">
        <v>862307</v>
      </c>
      <c r="C23" s="16">
        <v>703622</v>
      </c>
      <c r="D23" s="17">
        <f t="shared" si="0"/>
        <v>122.6</v>
      </c>
      <c r="E23" s="27">
        <v>0</v>
      </c>
      <c r="F23" s="27">
        <v>0</v>
      </c>
      <c r="G23" s="17" t="str">
        <f t="shared" si="1"/>
        <v>　　－　　</v>
      </c>
      <c r="H23" s="27">
        <v>3036806</v>
      </c>
      <c r="I23" s="27">
        <v>3357593</v>
      </c>
      <c r="J23" s="17">
        <f t="shared" si="2"/>
        <v>90.4</v>
      </c>
      <c r="K23" s="18">
        <f t="shared" si="3"/>
        <v>3899113</v>
      </c>
      <c r="L23" s="18">
        <f t="shared" si="3"/>
        <v>4061215</v>
      </c>
      <c r="M23" s="19">
        <f t="shared" si="4"/>
        <v>96</v>
      </c>
    </row>
    <row r="24" spans="1:14" ht="16.5" customHeight="1">
      <c r="A24" s="20" t="s">
        <v>58</v>
      </c>
      <c r="B24" s="16">
        <v>102084</v>
      </c>
      <c r="C24" s="16">
        <v>80801</v>
      </c>
      <c r="D24" s="17">
        <f t="shared" si="0"/>
        <v>126.3</v>
      </c>
      <c r="E24" s="16">
        <v>0</v>
      </c>
      <c r="F24" s="16">
        <v>0</v>
      </c>
      <c r="G24" s="17" t="str">
        <f t="shared" si="1"/>
        <v>　　－　　</v>
      </c>
      <c r="H24" s="16">
        <v>5468113</v>
      </c>
      <c r="I24" s="16">
        <v>5203498</v>
      </c>
      <c r="J24" s="17">
        <f t="shared" si="2"/>
        <v>105.1</v>
      </c>
      <c r="K24" s="18">
        <f t="shared" si="3"/>
        <v>5570197</v>
      </c>
      <c r="L24" s="18">
        <f t="shared" si="3"/>
        <v>5284299</v>
      </c>
      <c r="M24" s="19">
        <f t="shared" si="4"/>
        <v>105.4</v>
      </c>
      <c r="N24" s="4"/>
    </row>
    <row r="25" spans="1:14" ht="16.5" customHeight="1">
      <c r="A25" s="20" t="s">
        <v>59</v>
      </c>
      <c r="B25" s="16">
        <v>1421417</v>
      </c>
      <c r="C25" s="16">
        <v>1087309</v>
      </c>
      <c r="D25" s="17">
        <f t="shared" si="0"/>
        <v>130.7</v>
      </c>
      <c r="E25" s="16">
        <v>27537</v>
      </c>
      <c r="F25" s="16">
        <v>43607</v>
      </c>
      <c r="G25" s="17">
        <f t="shared" si="1"/>
        <v>63.1</v>
      </c>
      <c r="H25" s="16">
        <v>3005786</v>
      </c>
      <c r="I25" s="16">
        <v>2599424</v>
      </c>
      <c r="J25" s="17">
        <f t="shared" si="2"/>
        <v>115.6</v>
      </c>
      <c r="K25" s="18">
        <f t="shared" si="3"/>
        <v>4454740</v>
      </c>
      <c r="L25" s="18">
        <f t="shared" si="3"/>
        <v>3730340</v>
      </c>
      <c r="M25" s="19">
        <f t="shared" si="4"/>
        <v>119.4</v>
      </c>
      <c r="N25" s="4"/>
    </row>
    <row r="26" spans="1:14" ht="16.5" customHeight="1">
      <c r="A26" s="20" t="s">
        <v>60</v>
      </c>
      <c r="B26" s="16">
        <v>1123202</v>
      </c>
      <c r="C26" s="16">
        <v>971607</v>
      </c>
      <c r="D26" s="17">
        <f t="shared" si="0"/>
        <v>115.6</v>
      </c>
      <c r="E26" s="16">
        <v>3475</v>
      </c>
      <c r="F26" s="16">
        <v>3854</v>
      </c>
      <c r="G26" s="17">
        <f t="shared" si="1"/>
        <v>90.2</v>
      </c>
      <c r="H26" s="16">
        <v>2447419</v>
      </c>
      <c r="I26" s="16">
        <v>2385757</v>
      </c>
      <c r="J26" s="17">
        <f t="shared" si="2"/>
        <v>102.6</v>
      </c>
      <c r="K26" s="18">
        <f t="shared" si="3"/>
        <v>3574096</v>
      </c>
      <c r="L26" s="18">
        <f t="shared" si="3"/>
        <v>3361218</v>
      </c>
      <c r="M26" s="19">
        <f>IF(OR(K26=0,L26=0),"　　－　　",ROUND(K26/L26*100,1))</f>
        <v>106.3</v>
      </c>
      <c r="N26" s="4"/>
    </row>
    <row r="27" spans="1:13" ht="16.5" customHeight="1">
      <c r="A27" s="20" t="s">
        <v>61</v>
      </c>
      <c r="B27" s="16">
        <v>1100412</v>
      </c>
      <c r="C27" s="16">
        <v>1327019</v>
      </c>
      <c r="D27" s="17">
        <f t="shared" si="0"/>
        <v>82.9</v>
      </c>
      <c r="E27" s="16">
        <v>3184</v>
      </c>
      <c r="F27" s="16">
        <v>20986</v>
      </c>
      <c r="G27" s="17">
        <f t="shared" si="1"/>
        <v>15.2</v>
      </c>
      <c r="H27" s="16">
        <v>1592023</v>
      </c>
      <c r="I27" s="16">
        <v>2015380</v>
      </c>
      <c r="J27" s="17">
        <f t="shared" si="2"/>
        <v>79</v>
      </c>
      <c r="K27" s="18">
        <f t="shared" si="3"/>
        <v>2695619</v>
      </c>
      <c r="L27" s="18">
        <f t="shared" si="3"/>
        <v>3363385</v>
      </c>
      <c r="M27" s="19">
        <f t="shared" si="4"/>
        <v>80.1</v>
      </c>
    </row>
    <row r="28" spans="1:14" ht="16.5" customHeight="1">
      <c r="A28" s="28" t="s">
        <v>62</v>
      </c>
      <c r="B28" s="16">
        <v>3140660</v>
      </c>
      <c r="C28" s="16">
        <v>2552524</v>
      </c>
      <c r="D28" s="17">
        <f t="shared" si="0"/>
        <v>123</v>
      </c>
      <c r="E28" s="16">
        <v>12561</v>
      </c>
      <c r="F28" s="16">
        <v>1553</v>
      </c>
      <c r="G28" s="17">
        <f t="shared" si="1"/>
        <v>808.8</v>
      </c>
      <c r="H28" s="16">
        <v>1109296</v>
      </c>
      <c r="I28" s="16">
        <v>1041607</v>
      </c>
      <c r="J28" s="17">
        <f t="shared" si="2"/>
        <v>106.5</v>
      </c>
      <c r="K28" s="18">
        <f t="shared" si="3"/>
        <v>4262517</v>
      </c>
      <c r="L28" s="18">
        <f t="shared" si="3"/>
        <v>3595684</v>
      </c>
      <c r="M28" s="19">
        <f t="shared" si="4"/>
        <v>118.5</v>
      </c>
      <c r="N28" s="4"/>
    </row>
    <row r="29" spans="1:14" ht="16.5" customHeight="1">
      <c r="A29" s="29" t="s">
        <v>63</v>
      </c>
      <c r="B29" s="16">
        <v>249810</v>
      </c>
      <c r="C29" s="16">
        <v>295557</v>
      </c>
      <c r="D29" s="17">
        <f t="shared" si="0"/>
        <v>84.5</v>
      </c>
      <c r="E29" s="16">
        <v>0</v>
      </c>
      <c r="F29" s="16">
        <v>0</v>
      </c>
      <c r="G29" s="17" t="str">
        <f t="shared" si="1"/>
        <v>　　－　　</v>
      </c>
      <c r="H29" s="16">
        <v>3479753</v>
      </c>
      <c r="I29" s="16">
        <v>2140322</v>
      </c>
      <c r="J29" s="17">
        <f t="shared" si="2"/>
        <v>162.6</v>
      </c>
      <c r="K29" s="18">
        <f t="shared" si="3"/>
        <v>3729563</v>
      </c>
      <c r="L29" s="18">
        <f t="shared" si="3"/>
        <v>2435879</v>
      </c>
      <c r="M29" s="19">
        <f t="shared" si="4"/>
        <v>153.1</v>
      </c>
      <c r="N29" s="4"/>
    </row>
    <row r="30" spans="1:14" ht="16.5" customHeight="1">
      <c r="A30" s="29" t="s">
        <v>64</v>
      </c>
      <c r="B30" s="16">
        <v>890155</v>
      </c>
      <c r="C30" s="16">
        <v>453286</v>
      </c>
      <c r="D30" s="17">
        <f t="shared" si="0"/>
        <v>196.4</v>
      </c>
      <c r="E30" s="16">
        <v>0</v>
      </c>
      <c r="F30" s="16">
        <v>0</v>
      </c>
      <c r="G30" s="17" t="str">
        <f t="shared" si="1"/>
        <v>　　－　　</v>
      </c>
      <c r="H30" s="16">
        <v>5921178</v>
      </c>
      <c r="I30" s="16">
        <v>5172639</v>
      </c>
      <c r="J30" s="17">
        <f t="shared" si="2"/>
        <v>114.5</v>
      </c>
      <c r="K30" s="18">
        <f t="shared" si="3"/>
        <v>6811333</v>
      </c>
      <c r="L30" s="18">
        <f t="shared" si="3"/>
        <v>5625925</v>
      </c>
      <c r="M30" s="19">
        <f t="shared" si="4"/>
        <v>121.1</v>
      </c>
      <c r="N30" s="4"/>
    </row>
    <row r="31" spans="1:14" ht="16.5" customHeight="1">
      <c r="A31" s="15" t="s">
        <v>65</v>
      </c>
      <c r="B31" s="16">
        <v>1777408</v>
      </c>
      <c r="C31" s="16">
        <v>1913012</v>
      </c>
      <c r="D31" s="17">
        <f t="shared" si="0"/>
        <v>92.9</v>
      </c>
      <c r="E31" s="16">
        <v>0</v>
      </c>
      <c r="F31" s="16">
        <v>0</v>
      </c>
      <c r="G31" s="17" t="str">
        <f t="shared" si="1"/>
        <v>　　－　　</v>
      </c>
      <c r="H31" s="16">
        <v>4133623</v>
      </c>
      <c r="I31" s="16">
        <v>4948222</v>
      </c>
      <c r="J31" s="17">
        <f t="shared" si="2"/>
        <v>83.5</v>
      </c>
      <c r="K31" s="18">
        <f t="shared" si="3"/>
        <v>5911031</v>
      </c>
      <c r="L31" s="18">
        <f t="shared" si="3"/>
        <v>6861234</v>
      </c>
      <c r="M31" s="19">
        <f t="shared" si="4"/>
        <v>86.2</v>
      </c>
      <c r="N31" s="4"/>
    </row>
    <row r="32" spans="1:14" ht="16.5" customHeight="1">
      <c r="A32" s="15" t="s">
        <v>66</v>
      </c>
      <c r="B32" s="16">
        <v>366445</v>
      </c>
      <c r="C32" s="16">
        <v>532609</v>
      </c>
      <c r="D32" s="17">
        <f t="shared" si="0"/>
        <v>68.8</v>
      </c>
      <c r="E32" s="16">
        <v>0</v>
      </c>
      <c r="F32" s="16">
        <v>0</v>
      </c>
      <c r="G32" s="17" t="str">
        <f t="shared" si="1"/>
        <v>　　－　　</v>
      </c>
      <c r="H32" s="16">
        <v>4601537</v>
      </c>
      <c r="I32" s="16">
        <v>4189996</v>
      </c>
      <c r="J32" s="17">
        <f t="shared" si="2"/>
        <v>109.8</v>
      </c>
      <c r="K32" s="18">
        <f t="shared" si="3"/>
        <v>4967982</v>
      </c>
      <c r="L32" s="18">
        <f t="shared" si="3"/>
        <v>4722605</v>
      </c>
      <c r="M32" s="19">
        <f t="shared" si="4"/>
        <v>105.2</v>
      </c>
      <c r="N32" s="4"/>
    </row>
    <row r="33" spans="1:14" ht="16.5" customHeight="1">
      <c r="A33" s="15" t="s">
        <v>67</v>
      </c>
      <c r="B33" s="16">
        <v>1273608</v>
      </c>
      <c r="C33" s="16">
        <v>1099578</v>
      </c>
      <c r="D33" s="17">
        <f t="shared" si="0"/>
        <v>115.8</v>
      </c>
      <c r="E33" s="16">
        <v>17899</v>
      </c>
      <c r="F33" s="16">
        <v>12115</v>
      </c>
      <c r="G33" s="17">
        <f t="shared" si="1"/>
        <v>147.7</v>
      </c>
      <c r="H33" s="16">
        <v>1680733</v>
      </c>
      <c r="I33" s="16">
        <v>1657918</v>
      </c>
      <c r="J33" s="17">
        <f t="shared" si="2"/>
        <v>101.4</v>
      </c>
      <c r="K33" s="18">
        <f t="shared" si="3"/>
        <v>2972240</v>
      </c>
      <c r="L33" s="18">
        <f t="shared" si="3"/>
        <v>2769611</v>
      </c>
      <c r="M33" s="19">
        <f t="shared" si="4"/>
        <v>107.3</v>
      </c>
      <c r="N33" s="4"/>
    </row>
    <row r="34" spans="1:14" ht="16.5" customHeight="1">
      <c r="A34" s="15" t="s">
        <v>68</v>
      </c>
      <c r="B34" s="16">
        <v>2979129</v>
      </c>
      <c r="C34" s="16">
        <v>2344692</v>
      </c>
      <c r="D34" s="17">
        <f t="shared" si="0"/>
        <v>127.1</v>
      </c>
      <c r="E34" s="16">
        <v>1700</v>
      </c>
      <c r="F34" s="16">
        <v>3040</v>
      </c>
      <c r="G34" s="17">
        <f t="shared" si="1"/>
        <v>55.9</v>
      </c>
      <c r="H34" s="16">
        <v>298597</v>
      </c>
      <c r="I34" s="16">
        <v>248512</v>
      </c>
      <c r="J34" s="17">
        <f t="shared" si="2"/>
        <v>120.2</v>
      </c>
      <c r="K34" s="18">
        <f t="shared" si="3"/>
        <v>3279426</v>
      </c>
      <c r="L34" s="18">
        <f t="shared" si="3"/>
        <v>2596244</v>
      </c>
      <c r="M34" s="19">
        <f t="shared" si="4"/>
        <v>126.3</v>
      </c>
      <c r="N34" s="4"/>
    </row>
    <row r="35" spans="1:14" ht="16.5" customHeight="1">
      <c r="A35" s="15" t="s">
        <v>69</v>
      </c>
      <c r="B35" s="16">
        <v>686508</v>
      </c>
      <c r="C35" s="16">
        <v>600874</v>
      </c>
      <c r="D35" s="17">
        <f t="shared" si="0"/>
        <v>114.3</v>
      </c>
      <c r="E35" s="16">
        <v>24470</v>
      </c>
      <c r="F35" s="16">
        <v>25745</v>
      </c>
      <c r="G35" s="17">
        <f t="shared" si="1"/>
        <v>95</v>
      </c>
      <c r="H35" s="16">
        <v>1394167</v>
      </c>
      <c r="I35" s="16">
        <v>1733188</v>
      </c>
      <c r="J35" s="17">
        <f t="shared" si="2"/>
        <v>80.4</v>
      </c>
      <c r="K35" s="18">
        <f t="shared" si="3"/>
        <v>2105145</v>
      </c>
      <c r="L35" s="18">
        <f t="shared" si="3"/>
        <v>2359807</v>
      </c>
      <c r="M35" s="19">
        <f t="shared" si="4"/>
        <v>89.2</v>
      </c>
      <c r="N35" s="4"/>
    </row>
    <row r="36" spans="1:14" ht="16.5" customHeight="1">
      <c r="A36" s="15" t="s">
        <v>70</v>
      </c>
      <c r="B36" s="16">
        <v>2294050</v>
      </c>
      <c r="C36" s="16">
        <v>2351156</v>
      </c>
      <c r="D36" s="17">
        <f t="shared" si="0"/>
        <v>97.6</v>
      </c>
      <c r="E36" s="16"/>
      <c r="F36" s="16"/>
      <c r="G36" s="17" t="str">
        <f t="shared" si="1"/>
        <v>　　－　　</v>
      </c>
      <c r="H36" s="16">
        <v>0</v>
      </c>
      <c r="I36" s="16">
        <v>0</v>
      </c>
      <c r="J36" s="17" t="str">
        <f t="shared" si="2"/>
        <v>　　－　　</v>
      </c>
      <c r="K36" s="18">
        <f t="shared" si="3"/>
        <v>2294050</v>
      </c>
      <c r="L36" s="18">
        <f t="shared" si="3"/>
        <v>2351156</v>
      </c>
      <c r="M36" s="19">
        <f t="shared" si="4"/>
        <v>97.6</v>
      </c>
      <c r="N36" s="4"/>
    </row>
    <row r="37" spans="1:14" ht="16.5" customHeight="1">
      <c r="A37" s="15" t="s">
        <v>71</v>
      </c>
      <c r="B37" s="16">
        <v>907904</v>
      </c>
      <c r="C37" s="16">
        <v>664758</v>
      </c>
      <c r="D37" s="17">
        <f t="shared" si="0"/>
        <v>136.6</v>
      </c>
      <c r="E37" s="16">
        <v>0</v>
      </c>
      <c r="F37" s="16">
        <v>1311</v>
      </c>
      <c r="G37" s="17" t="str">
        <f t="shared" si="1"/>
        <v>　　－　　</v>
      </c>
      <c r="H37" s="16">
        <v>2353731</v>
      </c>
      <c r="I37" s="16">
        <v>2255582</v>
      </c>
      <c r="J37" s="17">
        <f t="shared" si="2"/>
        <v>104.4</v>
      </c>
      <c r="K37" s="18">
        <f t="shared" si="3"/>
        <v>3261635</v>
      </c>
      <c r="L37" s="18">
        <f t="shared" si="3"/>
        <v>2921651</v>
      </c>
      <c r="M37" s="19">
        <f t="shared" si="4"/>
        <v>111.6</v>
      </c>
      <c r="N37" s="4"/>
    </row>
    <row r="38" spans="1:14" ht="16.5" customHeight="1">
      <c r="A38" s="15" t="s">
        <v>72</v>
      </c>
      <c r="B38" s="16">
        <v>914375</v>
      </c>
      <c r="C38" s="16">
        <v>890179</v>
      </c>
      <c r="D38" s="17">
        <f t="shared" si="0"/>
        <v>102.7</v>
      </c>
      <c r="E38" s="16">
        <v>2310</v>
      </c>
      <c r="F38" s="16">
        <v>2546</v>
      </c>
      <c r="G38" s="17">
        <f t="shared" si="1"/>
        <v>90.7</v>
      </c>
      <c r="H38" s="16">
        <v>1947654</v>
      </c>
      <c r="I38" s="16">
        <v>1854782</v>
      </c>
      <c r="J38" s="17">
        <f t="shared" si="2"/>
        <v>105</v>
      </c>
      <c r="K38" s="18">
        <f t="shared" si="3"/>
        <v>2864339</v>
      </c>
      <c r="L38" s="18">
        <f t="shared" si="3"/>
        <v>2747507</v>
      </c>
      <c r="M38" s="19">
        <f t="shared" si="4"/>
        <v>104.3</v>
      </c>
      <c r="N38" s="4"/>
    </row>
    <row r="39" spans="1:14" ht="18" customHeight="1">
      <c r="A39" s="30" t="s">
        <v>80</v>
      </c>
      <c r="B39" s="31">
        <f>SUM(B4:B38)</f>
        <v>122311852</v>
      </c>
      <c r="C39" s="32">
        <f>SUM(C4:C38)</f>
        <v>112021633</v>
      </c>
      <c r="D39" s="33">
        <f t="shared" si="0"/>
        <v>109.2</v>
      </c>
      <c r="E39" s="31">
        <f>SUM(E4:E38)</f>
        <v>1744431</v>
      </c>
      <c r="F39" s="31">
        <f>SUM(F4:F38)</f>
        <v>1126422</v>
      </c>
      <c r="G39" s="33">
        <f t="shared" si="1"/>
        <v>154.9</v>
      </c>
      <c r="H39" s="31">
        <f>SUM(H4:H38)</f>
        <v>205220636</v>
      </c>
      <c r="I39" s="31">
        <f>SUM(I4:I38)</f>
        <v>198494788</v>
      </c>
      <c r="J39" s="33">
        <f t="shared" si="2"/>
        <v>103.4</v>
      </c>
      <c r="K39" s="31">
        <f>SUM(K4:K38)</f>
        <v>329276919</v>
      </c>
      <c r="L39" s="31">
        <f>SUM(L4:L38)</f>
        <v>311642843</v>
      </c>
      <c r="M39" s="33">
        <f t="shared" si="4"/>
        <v>105.7</v>
      </c>
      <c r="N39" s="4"/>
    </row>
    <row r="40" spans="1:13" ht="16.5" customHeight="1">
      <c r="A40" s="20" t="s">
        <v>73</v>
      </c>
      <c r="B40" s="16">
        <v>413235</v>
      </c>
      <c r="C40" s="16">
        <v>358269</v>
      </c>
      <c r="D40" s="17">
        <f aca="true" t="shared" si="5" ref="D40:D70">IF(OR(B40=0,C40=0),"　　－　　",ROUND(B40/C40*100,1))</f>
        <v>115.3</v>
      </c>
      <c r="E40" s="16">
        <v>947</v>
      </c>
      <c r="F40" s="16">
        <v>4036</v>
      </c>
      <c r="G40" s="17">
        <f aca="true" t="shared" si="6" ref="G40:G68">IF(OR(E40=0,F40=0),"　　－　　",ROUND(E40/F40*100,1))</f>
        <v>23.5</v>
      </c>
      <c r="H40" s="16">
        <v>1986203</v>
      </c>
      <c r="I40" s="16">
        <v>2043390</v>
      </c>
      <c r="J40" s="17">
        <f aca="true" t="shared" si="7" ref="J40:J68">IF(OR(H40=0,I40=0),"　　－　　",ROUND(H40/I40*100,1))</f>
        <v>97.2</v>
      </c>
      <c r="K40" s="18">
        <f>+B40+E40+H40</f>
        <v>2400385</v>
      </c>
      <c r="L40" s="18">
        <f>+C40+F40+I40</f>
        <v>2405695</v>
      </c>
      <c r="M40" s="24">
        <f aca="true" t="shared" si="8" ref="M40:M68">IF(OR(K40=0,L40=0),"　　－　　",ROUND(K40/L40*100,1))</f>
        <v>99.8</v>
      </c>
    </row>
    <row r="41" spans="1:13" ht="16.5" customHeight="1">
      <c r="A41" s="20" t="s">
        <v>74</v>
      </c>
      <c r="B41" s="16">
        <v>373090</v>
      </c>
      <c r="C41" s="16">
        <v>426576</v>
      </c>
      <c r="D41" s="17">
        <f t="shared" si="5"/>
        <v>87.5</v>
      </c>
      <c r="E41" s="16">
        <v>0</v>
      </c>
      <c r="F41" s="16">
        <v>0</v>
      </c>
      <c r="G41" s="17" t="str">
        <f t="shared" si="6"/>
        <v>　　－　　</v>
      </c>
      <c r="H41" s="16">
        <v>810473</v>
      </c>
      <c r="I41" s="16">
        <v>894185</v>
      </c>
      <c r="J41" s="17">
        <f t="shared" si="7"/>
        <v>90.6</v>
      </c>
      <c r="K41" s="18">
        <f>+B41+E41+H41</f>
        <v>1183563</v>
      </c>
      <c r="L41" s="18">
        <f>+C41+F41+I41</f>
        <v>1320761</v>
      </c>
      <c r="M41" s="19">
        <f t="shared" si="8"/>
        <v>89.6</v>
      </c>
    </row>
    <row r="42" spans="1:13" ht="16.5" customHeight="1">
      <c r="A42" s="15" t="s">
        <v>75</v>
      </c>
      <c r="B42" s="27">
        <v>2415227</v>
      </c>
      <c r="C42" s="27">
        <v>2412282</v>
      </c>
      <c r="D42" s="17">
        <f t="shared" si="5"/>
        <v>100.1</v>
      </c>
      <c r="E42" s="27">
        <v>4140</v>
      </c>
      <c r="F42" s="27">
        <v>4393</v>
      </c>
      <c r="G42" s="17">
        <f t="shared" si="6"/>
        <v>94.2</v>
      </c>
      <c r="H42" s="27">
        <v>303429</v>
      </c>
      <c r="I42" s="27">
        <v>305909</v>
      </c>
      <c r="J42" s="17">
        <f t="shared" si="7"/>
        <v>99.2</v>
      </c>
      <c r="K42" s="18">
        <f aca="true" t="shared" si="9" ref="K42:L67">+B42+E42+H42</f>
        <v>2722796</v>
      </c>
      <c r="L42" s="18">
        <f t="shared" si="9"/>
        <v>2722584</v>
      </c>
      <c r="M42" s="19">
        <f t="shared" si="8"/>
        <v>100</v>
      </c>
    </row>
    <row r="43" spans="1:13" ht="16.5" customHeight="1">
      <c r="A43" s="15" t="s">
        <v>76</v>
      </c>
      <c r="B43" s="16">
        <v>2541027</v>
      </c>
      <c r="C43" s="16">
        <v>2181709</v>
      </c>
      <c r="D43" s="17">
        <f t="shared" si="5"/>
        <v>116.5</v>
      </c>
      <c r="E43" s="16">
        <v>0</v>
      </c>
      <c r="F43" s="16">
        <v>0</v>
      </c>
      <c r="G43" s="17" t="str">
        <f t="shared" si="6"/>
        <v>　　－　　</v>
      </c>
      <c r="H43" s="16">
        <v>317195</v>
      </c>
      <c r="I43" s="16">
        <v>174909</v>
      </c>
      <c r="J43" s="17">
        <f t="shared" si="7"/>
        <v>181.3</v>
      </c>
      <c r="K43" s="18">
        <f t="shared" si="9"/>
        <v>2858222</v>
      </c>
      <c r="L43" s="18">
        <f t="shared" si="9"/>
        <v>2356618</v>
      </c>
      <c r="M43" s="19">
        <f t="shared" si="8"/>
        <v>121.3</v>
      </c>
    </row>
    <row r="44" spans="1:13" ht="16.5" customHeight="1">
      <c r="A44" s="15" t="s">
        <v>77</v>
      </c>
      <c r="B44" s="16">
        <v>2158808</v>
      </c>
      <c r="C44" s="16">
        <v>1818979</v>
      </c>
      <c r="D44" s="17">
        <f t="shared" si="5"/>
        <v>118.7</v>
      </c>
      <c r="E44" s="16">
        <v>0</v>
      </c>
      <c r="F44" s="16">
        <v>0</v>
      </c>
      <c r="G44" s="17" t="str">
        <f t="shared" si="6"/>
        <v>　　－　　</v>
      </c>
      <c r="H44" s="16">
        <v>78426</v>
      </c>
      <c r="I44" s="16">
        <v>79696</v>
      </c>
      <c r="J44" s="17">
        <f t="shared" si="7"/>
        <v>98.4</v>
      </c>
      <c r="K44" s="18">
        <f t="shared" si="9"/>
        <v>2237234</v>
      </c>
      <c r="L44" s="18">
        <f t="shared" si="9"/>
        <v>1898675</v>
      </c>
      <c r="M44" s="19">
        <f t="shared" si="8"/>
        <v>117.8</v>
      </c>
    </row>
    <row r="45" spans="1:13" ht="16.5" customHeight="1">
      <c r="A45" s="15" t="s">
        <v>0</v>
      </c>
      <c r="B45" s="16">
        <v>804066</v>
      </c>
      <c r="C45" s="16">
        <v>761916</v>
      </c>
      <c r="D45" s="17">
        <f t="shared" si="5"/>
        <v>105.5</v>
      </c>
      <c r="E45" s="16">
        <v>36</v>
      </c>
      <c r="F45" s="16">
        <v>33</v>
      </c>
      <c r="G45" s="17">
        <f t="shared" si="6"/>
        <v>109.1</v>
      </c>
      <c r="H45" s="16">
        <v>1174351</v>
      </c>
      <c r="I45" s="16">
        <v>1131029</v>
      </c>
      <c r="J45" s="17">
        <f t="shared" si="7"/>
        <v>103.8</v>
      </c>
      <c r="K45" s="18">
        <f t="shared" si="9"/>
        <v>1978453</v>
      </c>
      <c r="L45" s="18">
        <f t="shared" si="9"/>
        <v>1892978</v>
      </c>
      <c r="M45" s="19">
        <f t="shared" si="8"/>
        <v>104.5</v>
      </c>
    </row>
    <row r="46" spans="1:13" ht="16.5" customHeight="1">
      <c r="A46" s="15" t="s">
        <v>1</v>
      </c>
      <c r="B46" s="16">
        <v>317165</v>
      </c>
      <c r="C46" s="16">
        <v>264249</v>
      </c>
      <c r="D46" s="17">
        <f t="shared" si="5"/>
        <v>120</v>
      </c>
      <c r="E46" s="16">
        <v>54725</v>
      </c>
      <c r="F46" s="16">
        <v>83919</v>
      </c>
      <c r="G46" s="17">
        <f t="shared" si="6"/>
        <v>65.2</v>
      </c>
      <c r="H46" s="16">
        <v>1234585</v>
      </c>
      <c r="I46" s="16">
        <v>1274899</v>
      </c>
      <c r="J46" s="17">
        <f t="shared" si="7"/>
        <v>96.8</v>
      </c>
      <c r="K46" s="18">
        <f t="shared" si="9"/>
        <v>1606475</v>
      </c>
      <c r="L46" s="18">
        <f t="shared" si="9"/>
        <v>1623067</v>
      </c>
      <c r="M46" s="19">
        <f t="shared" si="8"/>
        <v>99</v>
      </c>
    </row>
    <row r="47" spans="1:13" ht="16.5" customHeight="1">
      <c r="A47" s="15" t="s">
        <v>2</v>
      </c>
      <c r="B47" s="16">
        <v>92885</v>
      </c>
      <c r="C47" s="16">
        <v>164661</v>
      </c>
      <c r="D47" s="17">
        <f t="shared" si="5"/>
        <v>56.4</v>
      </c>
      <c r="E47" s="16">
        <v>87410</v>
      </c>
      <c r="F47" s="16">
        <v>35019</v>
      </c>
      <c r="G47" s="17">
        <f t="shared" si="6"/>
        <v>249.6</v>
      </c>
      <c r="H47" s="16">
        <v>2238238</v>
      </c>
      <c r="I47" s="16">
        <v>2149736</v>
      </c>
      <c r="J47" s="17">
        <f t="shared" si="7"/>
        <v>104.1</v>
      </c>
      <c r="K47" s="18">
        <f t="shared" si="9"/>
        <v>2418533</v>
      </c>
      <c r="L47" s="18">
        <f t="shared" si="9"/>
        <v>2349416</v>
      </c>
      <c r="M47" s="19">
        <f t="shared" si="8"/>
        <v>102.9</v>
      </c>
    </row>
    <row r="48" spans="1:13" ht="16.5" customHeight="1">
      <c r="A48" s="20" t="s">
        <v>3</v>
      </c>
      <c r="B48" s="16">
        <v>123418</v>
      </c>
      <c r="C48" s="16">
        <v>131973</v>
      </c>
      <c r="D48" s="17">
        <f>IF(OR(B48=0,C48=0),"　　－　　",ROUND(B48/C48*100,1))</f>
        <v>93.5</v>
      </c>
      <c r="E48" s="16">
        <v>0</v>
      </c>
      <c r="F48" s="16">
        <v>0</v>
      </c>
      <c r="G48" s="17" t="str">
        <f t="shared" si="6"/>
        <v>　　－　　</v>
      </c>
      <c r="H48" s="16">
        <v>1619171</v>
      </c>
      <c r="I48" s="16">
        <v>1621801</v>
      </c>
      <c r="J48" s="17">
        <f t="shared" si="7"/>
        <v>99.8</v>
      </c>
      <c r="K48" s="18">
        <f>+B48+E48+H48</f>
        <v>1742589</v>
      </c>
      <c r="L48" s="18">
        <f>+C48+F48+I48</f>
        <v>1753774</v>
      </c>
      <c r="M48" s="19">
        <f t="shared" si="8"/>
        <v>99.4</v>
      </c>
    </row>
    <row r="49" spans="1:13" ht="16.5" customHeight="1">
      <c r="A49" s="15" t="s">
        <v>4</v>
      </c>
      <c r="B49" s="16">
        <v>93788</v>
      </c>
      <c r="C49" s="16">
        <v>110814</v>
      </c>
      <c r="D49" s="17">
        <f t="shared" si="5"/>
        <v>84.6</v>
      </c>
      <c r="E49" s="16">
        <v>0</v>
      </c>
      <c r="F49" s="16">
        <v>0</v>
      </c>
      <c r="G49" s="17" t="str">
        <f t="shared" si="6"/>
        <v>　　－　　</v>
      </c>
      <c r="H49" s="16">
        <v>1471876</v>
      </c>
      <c r="I49" s="16">
        <v>1437368</v>
      </c>
      <c r="J49" s="17">
        <f t="shared" si="7"/>
        <v>102.4</v>
      </c>
      <c r="K49" s="18">
        <f t="shared" si="9"/>
        <v>1565664</v>
      </c>
      <c r="L49" s="18">
        <f t="shared" si="9"/>
        <v>1548182</v>
      </c>
      <c r="M49" s="19">
        <f t="shared" si="8"/>
        <v>101.1</v>
      </c>
    </row>
    <row r="50" spans="1:13" ht="16.5" customHeight="1">
      <c r="A50" s="20" t="s">
        <v>5</v>
      </c>
      <c r="B50" s="16">
        <v>1918252</v>
      </c>
      <c r="C50" s="16">
        <v>1716957</v>
      </c>
      <c r="D50" s="17">
        <f t="shared" si="5"/>
        <v>111.7</v>
      </c>
      <c r="E50" s="16">
        <v>0</v>
      </c>
      <c r="F50" s="16">
        <v>0</v>
      </c>
      <c r="G50" s="17" t="str">
        <f t="shared" si="6"/>
        <v>　　－　　</v>
      </c>
      <c r="H50" s="16">
        <v>0</v>
      </c>
      <c r="I50" s="16">
        <v>0</v>
      </c>
      <c r="J50" s="17" t="str">
        <f t="shared" si="7"/>
        <v>　　－　　</v>
      </c>
      <c r="K50" s="18">
        <f t="shared" si="9"/>
        <v>1918252</v>
      </c>
      <c r="L50" s="18">
        <f t="shared" si="9"/>
        <v>1716957</v>
      </c>
      <c r="M50" s="19">
        <f t="shared" si="8"/>
        <v>111.7</v>
      </c>
    </row>
    <row r="51" spans="1:13" ht="15.75" customHeight="1">
      <c r="A51" s="15" t="s">
        <v>6</v>
      </c>
      <c r="B51" s="16">
        <v>1841543</v>
      </c>
      <c r="C51" s="16">
        <v>1632748</v>
      </c>
      <c r="D51" s="17">
        <f t="shared" si="5"/>
        <v>112.8</v>
      </c>
      <c r="E51" s="16">
        <v>0</v>
      </c>
      <c r="F51" s="16">
        <v>0</v>
      </c>
      <c r="G51" s="17" t="str">
        <f t="shared" si="6"/>
        <v>　　－　　</v>
      </c>
      <c r="H51" s="16">
        <v>43744</v>
      </c>
      <c r="I51" s="16">
        <v>42217</v>
      </c>
      <c r="J51" s="17">
        <f t="shared" si="7"/>
        <v>103.6</v>
      </c>
      <c r="K51" s="18">
        <f t="shared" si="9"/>
        <v>1885287</v>
      </c>
      <c r="L51" s="18">
        <f t="shared" si="9"/>
        <v>1674965</v>
      </c>
      <c r="M51" s="19">
        <f t="shared" si="8"/>
        <v>112.6</v>
      </c>
    </row>
    <row r="52" spans="1:13" ht="15.75" customHeight="1">
      <c r="A52" s="15" t="s">
        <v>7</v>
      </c>
      <c r="B52" s="16">
        <v>248333</v>
      </c>
      <c r="C52" s="16">
        <v>229145</v>
      </c>
      <c r="D52" s="17">
        <f t="shared" si="5"/>
        <v>108.4</v>
      </c>
      <c r="E52" s="16">
        <v>9717</v>
      </c>
      <c r="F52" s="16">
        <v>8730</v>
      </c>
      <c r="G52" s="17">
        <f t="shared" si="6"/>
        <v>111.3</v>
      </c>
      <c r="H52" s="16">
        <v>1258138</v>
      </c>
      <c r="I52" s="16">
        <v>1346549</v>
      </c>
      <c r="J52" s="17">
        <f t="shared" si="7"/>
        <v>93.4</v>
      </c>
      <c r="K52" s="18">
        <f t="shared" si="9"/>
        <v>1516188</v>
      </c>
      <c r="L52" s="18">
        <f t="shared" si="9"/>
        <v>1584424</v>
      </c>
      <c r="M52" s="19">
        <f t="shared" si="8"/>
        <v>95.7</v>
      </c>
    </row>
    <row r="53" spans="1:13" ht="16.5" customHeight="1" hidden="1">
      <c r="A53" s="15" t="s">
        <v>8</v>
      </c>
      <c r="B53" s="16"/>
      <c r="C53" s="16"/>
      <c r="D53" s="17" t="str">
        <f t="shared" si="5"/>
        <v>　　－　　</v>
      </c>
      <c r="E53" s="16"/>
      <c r="F53" s="16"/>
      <c r="G53" s="17" t="str">
        <f t="shared" si="6"/>
        <v>　　－　　</v>
      </c>
      <c r="H53" s="16"/>
      <c r="I53" s="16"/>
      <c r="J53" s="17" t="str">
        <f t="shared" si="7"/>
        <v>　　－　　</v>
      </c>
      <c r="K53" s="18">
        <f t="shared" si="9"/>
        <v>0</v>
      </c>
      <c r="L53" s="18">
        <f t="shared" si="9"/>
        <v>0</v>
      </c>
      <c r="M53" s="19" t="str">
        <f t="shared" si="8"/>
        <v>　　－　　</v>
      </c>
    </row>
    <row r="54" spans="1:14" ht="16.5" customHeight="1">
      <c r="A54" s="15" t="s">
        <v>9</v>
      </c>
      <c r="B54" s="16">
        <v>710240</v>
      </c>
      <c r="C54" s="16">
        <v>519115</v>
      </c>
      <c r="D54" s="17">
        <f t="shared" si="5"/>
        <v>136.8</v>
      </c>
      <c r="E54" s="16">
        <v>0</v>
      </c>
      <c r="F54" s="16">
        <v>0</v>
      </c>
      <c r="G54" s="17" t="str">
        <f t="shared" si="6"/>
        <v>　　－　　</v>
      </c>
      <c r="H54" s="16">
        <v>760351</v>
      </c>
      <c r="I54" s="16">
        <v>669212</v>
      </c>
      <c r="J54" s="17">
        <f>IF(OR(H54=0,I54=0),"　　－　　",ROUND(H54/I54*100,1))</f>
        <v>113.6</v>
      </c>
      <c r="K54" s="18">
        <f t="shared" si="9"/>
        <v>1470591</v>
      </c>
      <c r="L54" s="18">
        <f t="shared" si="9"/>
        <v>1188327</v>
      </c>
      <c r="M54" s="19">
        <f t="shared" si="8"/>
        <v>123.8</v>
      </c>
      <c r="N54" s="4"/>
    </row>
    <row r="55" spans="1:14" ht="16.5" customHeight="1">
      <c r="A55" s="15" t="s">
        <v>10</v>
      </c>
      <c r="B55" s="16">
        <v>1757276</v>
      </c>
      <c r="C55" s="16">
        <v>1350784</v>
      </c>
      <c r="D55" s="17">
        <f t="shared" si="5"/>
        <v>130.1</v>
      </c>
      <c r="E55" s="16">
        <v>1864</v>
      </c>
      <c r="F55" s="16">
        <v>15317</v>
      </c>
      <c r="G55" s="17">
        <f t="shared" si="6"/>
        <v>12.2</v>
      </c>
      <c r="H55" s="16">
        <v>561586</v>
      </c>
      <c r="I55" s="16">
        <v>388188</v>
      </c>
      <c r="J55" s="17">
        <f t="shared" si="7"/>
        <v>144.7</v>
      </c>
      <c r="K55" s="18">
        <f t="shared" si="9"/>
        <v>2320726</v>
      </c>
      <c r="L55" s="18">
        <f t="shared" si="9"/>
        <v>1754289</v>
      </c>
      <c r="M55" s="19">
        <f t="shared" si="8"/>
        <v>132.3</v>
      </c>
      <c r="N55" s="4"/>
    </row>
    <row r="56" spans="1:14" ht="16.5" customHeight="1">
      <c r="A56" s="15" t="s">
        <v>11</v>
      </c>
      <c r="B56" s="16">
        <v>428921</v>
      </c>
      <c r="C56" s="16">
        <v>343150</v>
      </c>
      <c r="D56" s="17">
        <f t="shared" si="5"/>
        <v>125</v>
      </c>
      <c r="E56" s="16">
        <v>64627</v>
      </c>
      <c r="F56" s="16">
        <v>53637</v>
      </c>
      <c r="G56" s="17">
        <f t="shared" si="6"/>
        <v>120.5</v>
      </c>
      <c r="H56" s="16">
        <v>628789</v>
      </c>
      <c r="I56" s="16">
        <v>639002</v>
      </c>
      <c r="J56" s="17">
        <f t="shared" si="7"/>
        <v>98.4</v>
      </c>
      <c r="K56" s="18">
        <f t="shared" si="9"/>
        <v>1122337</v>
      </c>
      <c r="L56" s="18">
        <f t="shared" si="9"/>
        <v>1035789</v>
      </c>
      <c r="M56" s="19">
        <f t="shared" si="8"/>
        <v>108.4</v>
      </c>
      <c r="N56" s="4"/>
    </row>
    <row r="57" spans="1:13" ht="16.5" customHeight="1">
      <c r="A57" s="15" t="s">
        <v>12</v>
      </c>
      <c r="B57" s="16">
        <v>2071266</v>
      </c>
      <c r="C57" s="16">
        <v>1887001</v>
      </c>
      <c r="D57" s="17">
        <f t="shared" si="5"/>
        <v>109.8</v>
      </c>
      <c r="E57" s="16">
        <v>0</v>
      </c>
      <c r="F57" s="16">
        <v>759</v>
      </c>
      <c r="G57" s="17" t="str">
        <f t="shared" si="6"/>
        <v>　　－　　</v>
      </c>
      <c r="H57" s="16">
        <v>0</v>
      </c>
      <c r="I57" s="16">
        <v>0</v>
      </c>
      <c r="J57" s="17" t="str">
        <f t="shared" si="7"/>
        <v>　　－　　</v>
      </c>
      <c r="K57" s="18">
        <f t="shared" si="9"/>
        <v>2071266</v>
      </c>
      <c r="L57" s="18">
        <f t="shared" si="9"/>
        <v>1887760</v>
      </c>
      <c r="M57" s="19">
        <f t="shared" si="8"/>
        <v>109.7</v>
      </c>
    </row>
    <row r="58" spans="1:13" ht="16.5" customHeight="1">
      <c r="A58" s="15" t="s">
        <v>13</v>
      </c>
      <c r="B58" s="16">
        <v>788975</v>
      </c>
      <c r="C58" s="16">
        <v>739996</v>
      </c>
      <c r="D58" s="17">
        <f t="shared" si="5"/>
        <v>106.6</v>
      </c>
      <c r="E58" s="16">
        <v>0</v>
      </c>
      <c r="F58" s="16">
        <v>0</v>
      </c>
      <c r="G58" s="17" t="str">
        <f t="shared" si="6"/>
        <v>　　－　　</v>
      </c>
      <c r="H58" s="16">
        <v>48959</v>
      </c>
      <c r="I58" s="16">
        <v>55640</v>
      </c>
      <c r="J58" s="17">
        <f t="shared" si="7"/>
        <v>88</v>
      </c>
      <c r="K58" s="18">
        <f t="shared" si="9"/>
        <v>837934</v>
      </c>
      <c r="L58" s="18">
        <f t="shared" si="9"/>
        <v>795636</v>
      </c>
      <c r="M58" s="19">
        <f t="shared" si="8"/>
        <v>105.3</v>
      </c>
    </row>
    <row r="59" spans="1:14" ht="16.5" customHeight="1">
      <c r="A59" s="20" t="s">
        <v>14</v>
      </c>
      <c r="B59" s="16">
        <v>234694</v>
      </c>
      <c r="C59" s="16">
        <v>257384</v>
      </c>
      <c r="D59" s="17">
        <f t="shared" si="5"/>
        <v>91.2</v>
      </c>
      <c r="E59" s="16">
        <v>1414</v>
      </c>
      <c r="F59" s="16">
        <v>609</v>
      </c>
      <c r="G59" s="17">
        <f t="shared" si="6"/>
        <v>232.2</v>
      </c>
      <c r="H59" s="16">
        <v>704097</v>
      </c>
      <c r="I59" s="16">
        <v>750799</v>
      </c>
      <c r="J59" s="17">
        <f t="shared" si="7"/>
        <v>93.8</v>
      </c>
      <c r="K59" s="18">
        <f t="shared" si="9"/>
        <v>940205</v>
      </c>
      <c r="L59" s="18">
        <f t="shared" si="9"/>
        <v>1008792</v>
      </c>
      <c r="M59" s="19">
        <f t="shared" si="8"/>
        <v>93.2</v>
      </c>
      <c r="N59" s="4"/>
    </row>
    <row r="60" spans="1:13" ht="16.5" customHeight="1">
      <c r="A60" s="15" t="s">
        <v>15</v>
      </c>
      <c r="B60" s="16">
        <v>176582</v>
      </c>
      <c r="C60" s="16">
        <v>179400</v>
      </c>
      <c r="D60" s="17">
        <f>IF(OR(B60=0,C60=0),"　　－　　",ROUND(B60/C60*100,1))</f>
        <v>98.4</v>
      </c>
      <c r="E60" s="16">
        <v>0</v>
      </c>
      <c r="F60" s="16">
        <v>548</v>
      </c>
      <c r="G60" s="17" t="str">
        <f t="shared" si="6"/>
        <v>　　－　　</v>
      </c>
      <c r="H60" s="16">
        <v>823018</v>
      </c>
      <c r="I60" s="16">
        <v>781292</v>
      </c>
      <c r="J60" s="17">
        <f t="shared" si="7"/>
        <v>105.3</v>
      </c>
      <c r="K60" s="18">
        <f>+B60+E60+H60</f>
        <v>999600</v>
      </c>
      <c r="L60" s="18">
        <f>+C60+F60+I60</f>
        <v>961240</v>
      </c>
      <c r="M60" s="19">
        <f t="shared" si="8"/>
        <v>104</v>
      </c>
    </row>
    <row r="61" spans="1:13" ht="16.5" customHeight="1">
      <c r="A61" s="15" t="s">
        <v>16</v>
      </c>
      <c r="B61" s="16">
        <v>26963</v>
      </c>
      <c r="C61" s="16">
        <v>57598</v>
      </c>
      <c r="D61" s="17">
        <f>IF(OR(B61=0,C61=0),"　　－　　",ROUND(B61/C61*100,1))</f>
        <v>46.8</v>
      </c>
      <c r="E61" s="16">
        <v>818109</v>
      </c>
      <c r="F61" s="16">
        <v>943575</v>
      </c>
      <c r="G61" s="17">
        <f t="shared" si="6"/>
        <v>86.7</v>
      </c>
      <c r="H61" s="16">
        <v>16016</v>
      </c>
      <c r="I61" s="16">
        <v>39698</v>
      </c>
      <c r="J61" s="17">
        <f t="shared" si="7"/>
        <v>40.3</v>
      </c>
      <c r="K61" s="18">
        <f t="shared" si="9"/>
        <v>861088</v>
      </c>
      <c r="L61" s="18">
        <f t="shared" si="9"/>
        <v>1040871</v>
      </c>
      <c r="M61" s="19">
        <f t="shared" si="8"/>
        <v>82.7</v>
      </c>
    </row>
    <row r="62" spans="1:14" ht="16.5" customHeight="1">
      <c r="A62" s="15" t="s">
        <v>17</v>
      </c>
      <c r="B62" s="16">
        <v>616410</v>
      </c>
      <c r="C62" s="16">
        <v>428769</v>
      </c>
      <c r="D62" s="17">
        <f t="shared" si="5"/>
        <v>143.8</v>
      </c>
      <c r="E62" s="16">
        <v>1099</v>
      </c>
      <c r="F62" s="16">
        <v>0</v>
      </c>
      <c r="G62" s="17" t="str">
        <f t="shared" si="6"/>
        <v>　　－　　</v>
      </c>
      <c r="H62" s="16">
        <v>908994</v>
      </c>
      <c r="I62" s="16">
        <v>750116</v>
      </c>
      <c r="J62" s="17">
        <f t="shared" si="7"/>
        <v>121.2</v>
      </c>
      <c r="K62" s="18">
        <f t="shared" si="9"/>
        <v>1526503</v>
      </c>
      <c r="L62" s="18">
        <f t="shared" si="9"/>
        <v>1178885</v>
      </c>
      <c r="M62" s="19">
        <f t="shared" si="8"/>
        <v>129.5</v>
      </c>
      <c r="N62" s="4"/>
    </row>
    <row r="63" spans="1:14" ht="16.5" customHeight="1">
      <c r="A63" s="15" t="s">
        <v>18</v>
      </c>
      <c r="B63" s="16">
        <v>100295</v>
      </c>
      <c r="C63" s="16">
        <v>120977</v>
      </c>
      <c r="D63" s="17">
        <f t="shared" si="5"/>
        <v>82.9</v>
      </c>
      <c r="E63" s="16">
        <v>0</v>
      </c>
      <c r="F63" s="16">
        <v>0</v>
      </c>
      <c r="G63" s="17" t="str">
        <f t="shared" si="6"/>
        <v>　　－　　</v>
      </c>
      <c r="H63" s="16">
        <v>711024</v>
      </c>
      <c r="I63" s="16">
        <v>741478</v>
      </c>
      <c r="J63" s="17">
        <f t="shared" si="7"/>
        <v>95.9</v>
      </c>
      <c r="K63" s="18">
        <f t="shared" si="9"/>
        <v>811319</v>
      </c>
      <c r="L63" s="18">
        <f t="shared" si="9"/>
        <v>862455</v>
      </c>
      <c r="M63" s="19">
        <f t="shared" si="8"/>
        <v>94.1</v>
      </c>
      <c r="N63" s="4"/>
    </row>
    <row r="64" spans="1:14" ht="16.5" customHeight="1" hidden="1">
      <c r="A64" s="15" t="s">
        <v>19</v>
      </c>
      <c r="B64" s="16"/>
      <c r="C64" s="16"/>
      <c r="D64" s="17" t="str">
        <f t="shared" si="5"/>
        <v>　　－　　</v>
      </c>
      <c r="E64" s="16">
        <v>0</v>
      </c>
      <c r="F64" s="16">
        <v>0</v>
      </c>
      <c r="G64" s="17" t="str">
        <f t="shared" si="6"/>
        <v>　　－　　</v>
      </c>
      <c r="H64" s="16"/>
      <c r="I64" s="16"/>
      <c r="J64" s="17" t="str">
        <f t="shared" si="7"/>
        <v>　　－　　</v>
      </c>
      <c r="K64" s="18">
        <f t="shared" si="9"/>
        <v>0</v>
      </c>
      <c r="L64" s="18">
        <f t="shared" si="9"/>
        <v>0</v>
      </c>
      <c r="M64" s="19" t="str">
        <f t="shared" si="8"/>
        <v>　　－　　</v>
      </c>
      <c r="N64" s="4"/>
    </row>
    <row r="65" spans="1:14" ht="16.5" customHeight="1">
      <c r="A65" s="20" t="s">
        <v>20</v>
      </c>
      <c r="B65" s="16">
        <v>168703</v>
      </c>
      <c r="C65" s="16">
        <v>170649</v>
      </c>
      <c r="D65" s="17">
        <f t="shared" si="5"/>
        <v>98.9</v>
      </c>
      <c r="E65" s="16">
        <v>0</v>
      </c>
      <c r="F65" s="16">
        <v>253</v>
      </c>
      <c r="G65" s="17" t="str">
        <f t="shared" si="6"/>
        <v>　　－　　</v>
      </c>
      <c r="H65" s="16">
        <v>601564</v>
      </c>
      <c r="I65" s="16">
        <v>620601</v>
      </c>
      <c r="J65" s="17">
        <f t="shared" si="7"/>
        <v>96.9</v>
      </c>
      <c r="K65" s="18">
        <f t="shared" si="9"/>
        <v>770267</v>
      </c>
      <c r="L65" s="18">
        <f t="shared" si="9"/>
        <v>791503</v>
      </c>
      <c r="M65" s="19">
        <f t="shared" si="8"/>
        <v>97.3</v>
      </c>
      <c r="N65" s="4"/>
    </row>
    <row r="66" spans="1:13" ht="16.5" customHeight="1">
      <c r="A66" s="20" t="s">
        <v>21</v>
      </c>
      <c r="B66" s="16">
        <v>0</v>
      </c>
      <c r="C66" s="16">
        <v>0</v>
      </c>
      <c r="D66" s="17" t="str">
        <f t="shared" si="5"/>
        <v>　　－　　</v>
      </c>
      <c r="E66" s="16">
        <v>0</v>
      </c>
      <c r="F66" s="16">
        <v>0</v>
      </c>
      <c r="G66" s="17" t="str">
        <f t="shared" si="6"/>
        <v>　　－　　</v>
      </c>
      <c r="H66" s="16">
        <v>427261</v>
      </c>
      <c r="I66" s="16">
        <v>453759</v>
      </c>
      <c r="J66" s="17">
        <f t="shared" si="7"/>
        <v>94.2</v>
      </c>
      <c r="K66" s="18">
        <f t="shared" si="9"/>
        <v>427261</v>
      </c>
      <c r="L66" s="18">
        <f t="shared" si="9"/>
        <v>453759</v>
      </c>
      <c r="M66" s="19">
        <f t="shared" si="8"/>
        <v>94.2</v>
      </c>
    </row>
    <row r="67" spans="1:13" ht="16.5" customHeight="1">
      <c r="A67" s="34" t="s">
        <v>36</v>
      </c>
      <c r="B67" s="16">
        <v>975356</v>
      </c>
      <c r="C67" s="16">
        <v>624991</v>
      </c>
      <c r="D67" s="17">
        <f>IF(OR(B67=0,C67=0),"　　－　　",ROUND(B67/C67*100,1))</f>
        <v>156.1</v>
      </c>
      <c r="E67" s="16">
        <v>139179</v>
      </c>
      <c r="F67" s="16">
        <v>116069</v>
      </c>
      <c r="G67" s="17">
        <f t="shared" si="6"/>
        <v>119.9</v>
      </c>
      <c r="H67" s="16">
        <v>18138213</v>
      </c>
      <c r="I67" s="16">
        <v>15138688</v>
      </c>
      <c r="J67" s="17">
        <f t="shared" si="7"/>
        <v>119.8</v>
      </c>
      <c r="K67" s="18">
        <f t="shared" si="9"/>
        <v>19252748</v>
      </c>
      <c r="L67" s="18">
        <f t="shared" si="9"/>
        <v>15879748</v>
      </c>
      <c r="M67" s="35">
        <f t="shared" si="8"/>
        <v>121.2</v>
      </c>
    </row>
    <row r="68" spans="1:14" ht="18.75" customHeight="1">
      <c r="A68" s="30" t="s">
        <v>80</v>
      </c>
      <c r="B68" s="31">
        <f>SUM(B40:B67)</f>
        <v>21396518</v>
      </c>
      <c r="C68" s="31">
        <f>SUM(C40:C67)</f>
        <v>18890092</v>
      </c>
      <c r="D68" s="33">
        <f t="shared" si="5"/>
        <v>113.3</v>
      </c>
      <c r="E68" s="31">
        <f>SUM(E40:E67)</f>
        <v>1183267</v>
      </c>
      <c r="F68" s="31">
        <f>SUM(F40:F67)</f>
        <v>1266897</v>
      </c>
      <c r="G68" s="33">
        <f t="shared" si="6"/>
        <v>93.4</v>
      </c>
      <c r="H68" s="31">
        <f>SUM(H40:H67)</f>
        <v>36865701</v>
      </c>
      <c r="I68" s="31">
        <f>SUM(I40:I67)</f>
        <v>33530161</v>
      </c>
      <c r="J68" s="33">
        <f t="shared" si="7"/>
        <v>109.9</v>
      </c>
      <c r="K68" s="31">
        <f>SUM(K40:K67)</f>
        <v>59445486</v>
      </c>
      <c r="L68" s="31">
        <f>SUM(L40:L67)</f>
        <v>53687150</v>
      </c>
      <c r="M68" s="33">
        <f t="shared" si="8"/>
        <v>110.7</v>
      </c>
      <c r="N68" s="36"/>
    </row>
    <row r="69" spans="4:14" ht="16.5" customHeight="1">
      <c r="D69" s="37"/>
      <c r="G69" s="37"/>
      <c r="J69" s="37"/>
      <c r="N69" s="4"/>
    </row>
    <row r="70" spans="1:13" ht="18" customHeight="1">
      <c r="A70" s="30" t="s">
        <v>37</v>
      </c>
      <c r="B70" s="38">
        <f>SUM(B39+B68)</f>
        <v>143708370</v>
      </c>
      <c r="C70" s="38">
        <f>SUM(C39+C68)</f>
        <v>130911725</v>
      </c>
      <c r="D70" s="33">
        <f t="shared" si="5"/>
        <v>109.8</v>
      </c>
      <c r="E70" s="38">
        <f>SUM(E39+E68)</f>
        <v>2927698</v>
      </c>
      <c r="F70" s="38">
        <f>SUM(F39+F68)</f>
        <v>2393319</v>
      </c>
      <c r="G70" s="33">
        <f>IF(OR(E70=0,F70=0),"　　－　　",ROUND(E70/F70*100,1))</f>
        <v>122.3</v>
      </c>
      <c r="H70" s="38">
        <f>SUM(H39+H68)</f>
        <v>242086337</v>
      </c>
      <c r="I70" s="38">
        <f>SUM(I39+I68)</f>
        <v>232024949</v>
      </c>
      <c r="J70" s="33">
        <f>IF(OR(H70=0,I70=0),"　　－　　",ROUND(H70/I70*100,1))</f>
        <v>104.3</v>
      </c>
      <c r="K70" s="38">
        <f>SUM(K39+K68)</f>
        <v>388722405</v>
      </c>
      <c r="L70" s="38">
        <f>SUM(L39+L68)</f>
        <v>365329993</v>
      </c>
      <c r="M70" s="33">
        <f>IF(OR(K70=0,L70=0),"　　－　　",ROUND(K70/L70*100,1))</f>
        <v>106.4</v>
      </c>
    </row>
    <row r="71" spans="1:13" ht="18" customHeight="1">
      <c r="A71" s="30" t="s">
        <v>22</v>
      </c>
      <c r="B71" s="38">
        <f>B70-B67</f>
        <v>142733014</v>
      </c>
      <c r="C71" s="38">
        <f>C70-C67</f>
        <v>130286734</v>
      </c>
      <c r="D71" s="33">
        <f>IF(OR(B71=0,C71=0),"　　－　　",ROUND(B71/C71*100,1))</f>
        <v>109.6</v>
      </c>
      <c r="E71" s="38">
        <f>E70-E67</f>
        <v>2788519</v>
      </c>
      <c r="F71" s="38">
        <f>F70-F67</f>
        <v>2277250</v>
      </c>
      <c r="G71" s="33">
        <f>IF(OR(E71=0,F71=0),"　　－　　",ROUND(E71/F71*100,1))</f>
        <v>122.5</v>
      </c>
      <c r="H71" s="38">
        <f>H70-H67</f>
        <v>223948124</v>
      </c>
      <c r="I71" s="38">
        <f>I70-I67</f>
        <v>216886261</v>
      </c>
      <c r="J71" s="33">
        <f>IF(OR(H71=0,I71=0),"　　－　　",ROUND(H71/I71*100,1))</f>
        <v>103.3</v>
      </c>
      <c r="K71" s="38">
        <f>SUM(K70-K67)</f>
        <v>369469657</v>
      </c>
      <c r="L71" s="38">
        <f>SUM(L70-L67)</f>
        <v>349450245</v>
      </c>
      <c r="M71" s="33">
        <f>IF(OR(K71=0,L71=0),"　　－　　",ROUND(K71/L71*100,1))</f>
        <v>105.7</v>
      </c>
    </row>
    <row r="72" spans="1:13" ht="15" customHeight="1">
      <c r="A72" s="10" t="s">
        <v>33</v>
      </c>
      <c r="B72" s="10"/>
      <c r="C72" s="10"/>
      <c r="D72" s="8" t="s">
        <v>23</v>
      </c>
      <c r="E72" s="10"/>
      <c r="F72" s="39"/>
      <c r="H72" s="39"/>
      <c r="I72" s="39"/>
      <c r="J72" s="40"/>
      <c r="K72" s="39"/>
      <c r="L72" s="39"/>
      <c r="M72" s="40"/>
    </row>
    <row r="73" spans="1:13" ht="12.75" customHeight="1">
      <c r="A73" s="8" t="s">
        <v>34</v>
      </c>
      <c r="B73" s="9"/>
      <c r="C73" s="9"/>
      <c r="D73" s="9"/>
      <c r="E73" s="9"/>
      <c r="F73" s="39"/>
      <c r="G73" s="40"/>
      <c r="H73" s="39"/>
      <c r="I73" s="39"/>
      <c r="J73" s="40"/>
      <c r="K73" s="39"/>
      <c r="L73" s="39"/>
      <c r="M73" s="40"/>
    </row>
    <row r="74" spans="1:14" ht="17.25" customHeight="1">
      <c r="A74" s="41" t="s">
        <v>78</v>
      </c>
      <c r="B74" s="31">
        <v>24094773</v>
      </c>
      <c r="C74" s="31">
        <v>21026480</v>
      </c>
      <c r="D74" s="33">
        <f>IF(OR(B74=0,C74=0),"　　－　　",ROUND(B74/C74*100,1))</f>
        <v>114.6</v>
      </c>
      <c r="E74" s="31">
        <v>1073908</v>
      </c>
      <c r="F74" s="31">
        <v>1238905</v>
      </c>
      <c r="G74" s="33">
        <f>IF(OR(E74=0,F74=0),"　　－　　",ROUND(E74/F74*100,1))</f>
        <v>86.7</v>
      </c>
      <c r="H74" s="31">
        <v>46969588</v>
      </c>
      <c r="I74" s="31">
        <v>44700411</v>
      </c>
      <c r="J74" s="33">
        <f>IF(OR(H74=0,I74=0),"　　－　　",ROUND(H74/I74*100,1))</f>
        <v>105.1</v>
      </c>
      <c r="K74" s="42">
        <f>SUM(B74+E74+H74)</f>
        <v>72138269</v>
      </c>
      <c r="L74" s="42">
        <f>SUM(C74+F74+I74)</f>
        <v>66965796</v>
      </c>
      <c r="M74" s="33">
        <f>IF(OR(K74=0,L74=0),"　　－　　",ROUND(K74/L74*100,1))</f>
        <v>107.7</v>
      </c>
      <c r="N74" s="4"/>
    </row>
    <row r="75" spans="1:15" ht="15" customHeight="1">
      <c r="A75" s="8" t="s">
        <v>35</v>
      </c>
      <c r="N75" s="4"/>
      <c r="O75" s="4"/>
    </row>
    <row r="76" spans="1:15" ht="15" customHeight="1">
      <c r="A76" s="4"/>
      <c r="O76" s="4"/>
    </row>
    <row r="77" ht="15" customHeight="1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</sheetData>
  <mergeCells count="5">
    <mergeCell ref="H2:J2"/>
    <mergeCell ref="K2:M2"/>
    <mergeCell ref="A2:A3"/>
    <mergeCell ref="B2:D2"/>
    <mergeCell ref="E2:G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4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Yoshiro Ishihara</cp:lastModifiedBy>
  <cp:lastPrinted>2011-03-03T09:31:19Z</cp:lastPrinted>
  <dcterms:created xsi:type="dcterms:W3CDTF">1997-01-08T22:48:59Z</dcterms:created>
  <dcterms:modified xsi:type="dcterms:W3CDTF">2011-03-28T11:06:46Z</dcterms:modified>
  <cp:category/>
  <cp:version/>
  <cp:contentType/>
  <cp:contentStatus/>
</cp:coreProperties>
</file>