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40" windowHeight="16080" activeTab="0"/>
  </bookViews>
  <sheets>
    <sheet name="６３社" sheetId="1" r:id="rId1"/>
  </sheets>
  <definedNames>
    <definedName name="_xlnm.Print_Area" localSheetId="0">'６３社'!$A$1:$M$73</definedName>
  </definedNames>
  <calcPr fullCalcOnLoad="1"/>
</workbook>
</file>

<file path=xl/sharedStrings.xml><?xml version="1.0" encoding="utf-8"?>
<sst xmlns="http://schemas.openxmlformats.org/spreadsheetml/2006/main" count="89" uniqueCount="79">
  <si>
    <t>楽天トラベル(株)</t>
  </si>
  <si>
    <t>合　　　　　　　　　計</t>
  </si>
  <si>
    <t>ジェイテービー（１４社計）</t>
  </si>
  <si>
    <t>海外旅行</t>
  </si>
  <si>
    <t>外国人旅行</t>
  </si>
  <si>
    <t>国内旅行</t>
  </si>
  <si>
    <t>合計</t>
  </si>
  <si>
    <t>前年比</t>
  </si>
  <si>
    <t>2010年7月</t>
  </si>
  <si>
    <t>2009年7月</t>
  </si>
  <si>
    <t>ジェイティービー</t>
  </si>
  <si>
    <t>近畿日本ツーリスト</t>
  </si>
  <si>
    <t>日本旅行</t>
  </si>
  <si>
    <t>阪急交通社</t>
  </si>
  <si>
    <t>ＪＴＢ首都圏</t>
  </si>
  <si>
    <t>エイチ・アイ・エス</t>
  </si>
  <si>
    <t>JTBトラベランド</t>
  </si>
  <si>
    <t>JTBワールドバケーションズ</t>
  </si>
  <si>
    <t>ＡＮＡセールス</t>
  </si>
  <si>
    <t>ＪＴＢ西日本</t>
  </si>
  <si>
    <t>トップツアー</t>
  </si>
  <si>
    <t>クラブツーリズム</t>
  </si>
  <si>
    <t>日本通運</t>
  </si>
  <si>
    <t>ＪＴＢ中部</t>
  </si>
  <si>
    <t>ジャルツアーズ</t>
  </si>
  <si>
    <t>名鉄観光サービス</t>
  </si>
  <si>
    <t>ＪＴＢ九州</t>
  </si>
  <si>
    <t>農協観光</t>
  </si>
  <si>
    <t>ジャルパック</t>
  </si>
  <si>
    <t>読売旅行</t>
  </si>
  <si>
    <t>ジェイアール東海ツアーズ</t>
  </si>
  <si>
    <t>ＪＴＢ法人東京</t>
  </si>
  <si>
    <t>ＪＴＢ中国四国</t>
  </si>
  <si>
    <t>PTS</t>
  </si>
  <si>
    <t>ジャルセールス</t>
  </si>
  <si>
    <t>Ｉ．ＪＴＢ</t>
  </si>
  <si>
    <t>ＫＮＴツーリスト</t>
  </si>
  <si>
    <t>ビッグホリデー</t>
  </si>
  <si>
    <t>西鉄旅行</t>
  </si>
  <si>
    <t>日新航空サービス</t>
  </si>
  <si>
    <t>ＪＴＢ東北</t>
  </si>
  <si>
    <t>トラベルプラザインターナショナル</t>
  </si>
  <si>
    <t>ＪＴＢ北海道</t>
  </si>
  <si>
    <t>ＪＴＢ関東</t>
  </si>
  <si>
    <t>東武トラベル</t>
  </si>
  <si>
    <t>タビックスジャパン</t>
  </si>
  <si>
    <t>エムオーツーリスト</t>
  </si>
  <si>
    <t>阪急阪神ビジネストラベル※　</t>
  </si>
  <si>
    <t>郵船トラベル</t>
  </si>
  <si>
    <t>ＪＴＢ大阪</t>
  </si>
  <si>
    <t>京王観光</t>
  </si>
  <si>
    <t>沖縄ツーリスト</t>
  </si>
  <si>
    <t>北海道旅客鉄道</t>
  </si>
  <si>
    <t>九州旅客鉄道</t>
  </si>
  <si>
    <t>アールアンドシーツアーズ</t>
  </si>
  <si>
    <t>エヌオーイー</t>
  </si>
  <si>
    <t>小田急トラベル</t>
  </si>
  <si>
    <t>ジャルセールス西日本</t>
  </si>
  <si>
    <t>ＪＴＢ東海</t>
  </si>
  <si>
    <t>日立トラベルビューロー</t>
  </si>
  <si>
    <t>東日観光</t>
  </si>
  <si>
    <t>ユナイテｯドツアーズ</t>
  </si>
  <si>
    <t>内外航空サービス</t>
  </si>
  <si>
    <t>南海国際旅行</t>
  </si>
  <si>
    <t>フジトラベルサービス</t>
  </si>
  <si>
    <t>ＪＴＢグローバルマーケティング＆トラベル</t>
  </si>
  <si>
    <t>エムハートツーリスト</t>
  </si>
  <si>
    <t>京成トラベルサービス</t>
  </si>
  <si>
    <t>ジャルセールス北海道</t>
  </si>
  <si>
    <t>京阪交通社</t>
  </si>
  <si>
    <t>西日本旅客鉄道</t>
  </si>
  <si>
    <t>楽天トラベルを除く62社の合計</t>
  </si>
  <si>
    <t>※※楽天トラベルは平成22年4月分より追加</t>
  </si>
  <si>
    <r>
      <t>JTB</t>
    </r>
    <r>
      <rPr>
        <sz val="9"/>
        <rFont val="平成角ゴシック"/>
        <family val="3"/>
      </rPr>
      <t>ビジネストラベルソリューションズ</t>
    </r>
  </si>
  <si>
    <t>※(株)阪急阪神ビジネストラベルは平成22年4月に阪神航空(株)から名称変更</t>
  </si>
  <si>
    <t>ＪＴＢグループ１４社計のうち、株式会社ジェイティービーの１４社内取引を相殺したもの。</t>
  </si>
  <si>
    <t>2010年7月主要旅行業者の旅行取扱状況速報</t>
  </si>
  <si>
    <t>会　　　　　　社　　　　　　名</t>
  </si>
  <si>
    <t>小　　　　　　　　　計</t>
  </si>
</sst>
</file>

<file path=xl/styles.xml><?xml version="1.0" encoding="utf-8"?>
<styleSheet xmlns="http://schemas.openxmlformats.org/spreadsheetml/2006/main">
  <numFmts count="22">
    <numFmt numFmtId="5" formatCode="&quot;\&quot;#,##0_);\(&quot;\&quot;#,##0\)"/>
    <numFmt numFmtId="6" formatCode="&quot;\&quot;#,##0_);[Red]\(&quot;\&quot;#,##0\)"/>
    <numFmt numFmtId="7" formatCode="&quot;\&quot;#,##0.00_);\(&quot;\&quot;#,##0.00\)"/>
    <numFmt numFmtId="8" formatCode="&quot;\&quot;#,##0.00_);[Red]\(&quot;\&quot;#,##0.00\)"/>
    <numFmt numFmtId="42" formatCode="_(&quot;\&quot;* #,##0_);_(&quot;\&quot;* \(#,##0\);_(&quot;\&quot;* &quot;-&quot;_);_(@_)"/>
    <numFmt numFmtId="41" formatCode="_(* #,##0_);_(* \(#,##0\);_(* &quot;-&quot;_);_(@_)"/>
    <numFmt numFmtId="44" formatCode="_(&quot;\&quot;* #,##0.00_);_(&quot;\&quot;* \(#,##0.00\);_(&quot;\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;[Red]0.0"/>
    <numFmt numFmtId="177" formatCode="0.0%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平成角ゴシック"/>
      <family val="2"/>
    </font>
    <font>
      <sz val="11"/>
      <color indexed="8"/>
      <name val="平成角ゴシック"/>
      <family val="0"/>
    </font>
    <font>
      <sz val="11"/>
      <name val="平成角ゴシック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0"/>
      <name val="平成角ゴシック"/>
      <family val="0"/>
    </font>
    <font>
      <sz val="9"/>
      <name val="平成角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9" fillId="7" borderId="4" applyNumberFormat="0" applyAlignment="0" applyProtection="0"/>
    <xf numFmtId="0" fontId="17" fillId="23" borderId="5" applyNumberFormat="0" applyAlignment="0" applyProtection="0"/>
    <xf numFmtId="0" fontId="10" fillId="3" borderId="0" applyNumberFormat="0" applyBorder="0" applyAlignment="0" applyProtection="0"/>
    <xf numFmtId="0" fontId="20" fillId="4" borderId="0" applyNumberFormat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1" fillId="23" borderId="4" applyNumberFormat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22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/>
      <protection/>
    </xf>
    <xf numFmtId="0" fontId="0" fillId="0" borderId="13" xfId="0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/>
    </xf>
    <xf numFmtId="0" fontId="0" fillId="0" borderId="14" xfId="0" applyFont="1" applyFill="1" applyBorder="1" applyAlignment="1" applyProtection="1">
      <alignment/>
      <protection/>
    </xf>
    <xf numFmtId="38" fontId="0" fillId="0" borderId="15" xfId="34" applyFont="1" applyFill="1" applyBorder="1" applyAlignment="1" applyProtection="1">
      <alignment/>
      <protection locked="0"/>
    </xf>
    <xf numFmtId="176" fontId="0" fillId="0" borderId="12" xfId="0" applyNumberFormat="1" applyFont="1" applyFill="1" applyBorder="1" applyAlignment="1">
      <alignment/>
    </xf>
    <xf numFmtId="176" fontId="0" fillId="0" borderId="16" xfId="0" applyNumberFormat="1" applyFont="1" applyFill="1" applyBorder="1" applyAlignment="1">
      <alignment/>
    </xf>
    <xf numFmtId="38" fontId="0" fillId="0" borderId="12" xfId="34" applyFont="1" applyFill="1" applyBorder="1" applyAlignment="1">
      <alignment/>
    </xf>
    <xf numFmtId="38" fontId="0" fillId="0" borderId="16" xfId="34" applyFont="1" applyFill="1" applyBorder="1" applyAlignment="1" applyProtection="1">
      <alignment/>
      <protection locked="0"/>
    </xf>
    <xf numFmtId="38" fontId="0" fillId="0" borderId="14" xfId="34" applyFont="1" applyFill="1" applyBorder="1" applyAlignment="1">
      <alignment/>
    </xf>
    <xf numFmtId="176" fontId="0" fillId="0" borderId="14" xfId="0" applyNumberFormat="1" applyFont="1" applyFill="1" applyBorder="1" applyAlignment="1">
      <alignment/>
    </xf>
    <xf numFmtId="0" fontId="2" fillId="0" borderId="14" xfId="0" applyFont="1" applyFill="1" applyBorder="1" applyAlignment="1" applyProtection="1">
      <alignment shrinkToFit="1"/>
      <protection/>
    </xf>
    <xf numFmtId="0" fontId="0" fillId="0" borderId="14" xfId="0" applyFont="1" applyFill="1" applyBorder="1" applyAlignment="1">
      <alignment/>
    </xf>
    <xf numFmtId="38" fontId="0" fillId="0" borderId="14" xfId="34" applyFont="1" applyFill="1" applyBorder="1" applyAlignment="1" applyProtection="1">
      <alignment/>
      <protection locked="0"/>
    </xf>
    <xf numFmtId="0" fontId="26" fillId="0" borderId="17" xfId="0" applyFont="1" applyFill="1" applyBorder="1" applyAlignment="1">
      <alignment shrinkToFit="1"/>
    </xf>
    <xf numFmtId="0" fontId="0" fillId="0" borderId="16" xfId="0" applyFont="1" applyFill="1" applyBorder="1" applyAlignment="1" applyProtection="1">
      <alignment/>
      <protection/>
    </xf>
    <xf numFmtId="0" fontId="0" fillId="0" borderId="18" xfId="0" applyFont="1" applyFill="1" applyBorder="1" applyAlignment="1">
      <alignment horizontal="center"/>
    </xf>
    <xf numFmtId="38" fontId="0" fillId="0" borderId="18" xfId="34" applyFont="1" applyFill="1" applyBorder="1" applyAlignment="1">
      <alignment/>
    </xf>
    <xf numFmtId="38" fontId="0" fillId="0" borderId="19" xfId="34" applyFont="1" applyFill="1" applyBorder="1" applyAlignment="1">
      <alignment/>
    </xf>
    <xf numFmtId="176" fontId="0" fillId="0" borderId="18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3" xfId="0" applyFont="1" applyFill="1" applyBorder="1" applyAlignment="1" applyProtection="1">
      <alignment/>
      <protection/>
    </xf>
    <xf numFmtId="176" fontId="0" fillId="0" borderId="13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38" fontId="0" fillId="0" borderId="18" xfId="34" applyFont="1" applyFill="1" applyBorder="1" applyAlignment="1" applyProtection="1">
      <alignment/>
      <protection locked="0"/>
    </xf>
    <xf numFmtId="0" fontId="23" fillId="0" borderId="20" xfId="0" applyFont="1" applyFill="1" applyBorder="1" applyAlignment="1">
      <alignment horizontal="left"/>
    </xf>
    <xf numFmtId="176" fontId="0" fillId="0" borderId="0" xfId="0" applyNumberFormat="1" applyFont="1" applyFill="1" applyBorder="1" applyAlignment="1">
      <alignment/>
    </xf>
    <xf numFmtId="38" fontId="0" fillId="0" borderId="0" xfId="34" applyFont="1" applyFill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/>
      <protection/>
    </xf>
    <xf numFmtId="38" fontId="0" fillId="0" borderId="18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アクセント 1" xfId="40"/>
    <cellStyle name="アクセント 2" xfId="41"/>
    <cellStyle name="アクセント 3" xfId="42"/>
    <cellStyle name="アクセント 4" xfId="43"/>
    <cellStyle name="アクセント 5" xfId="44"/>
    <cellStyle name="アクセント 6" xfId="45"/>
    <cellStyle name="タイトル" xfId="46"/>
    <cellStyle name="チェック セル" xfId="47"/>
    <cellStyle name="どちらでもない" xfId="48"/>
    <cellStyle name="メモ" xfId="49"/>
    <cellStyle name="リンク セル" xfId="50"/>
    <cellStyle name="入力" xfId="51"/>
    <cellStyle name="出力" xfId="52"/>
    <cellStyle name="悪い" xfId="53"/>
    <cellStyle name="良い" xfId="54"/>
    <cellStyle name="見出し 1" xfId="55"/>
    <cellStyle name="見出し 2" xfId="56"/>
    <cellStyle name="見出し 3" xfId="57"/>
    <cellStyle name="見出し 4" xfId="58"/>
    <cellStyle name="計算" xfId="59"/>
    <cellStyle name="説明文" xfId="60"/>
    <cellStyle name="警告文" xfId="61"/>
    <cellStyle name="集計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2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33" sqref="F33"/>
    </sheetView>
  </sheetViews>
  <sheetFormatPr defaultColWidth="11.00390625" defaultRowHeight="13.5"/>
  <cols>
    <col min="1" max="1" width="32.125" style="1" customWidth="1"/>
    <col min="2" max="3" width="12.625" style="1" customWidth="1"/>
    <col min="4" max="4" width="8.375" style="1" customWidth="1"/>
    <col min="5" max="6" width="12.625" style="1" customWidth="1"/>
    <col min="7" max="7" width="8.375" style="1" customWidth="1"/>
    <col min="8" max="9" width="12.625" style="1" customWidth="1"/>
    <col min="10" max="10" width="8.375" style="1" customWidth="1"/>
    <col min="11" max="12" width="12.625" style="1" customWidth="1"/>
    <col min="13" max="13" width="8.375" style="1" customWidth="1"/>
    <col min="14" max="14" width="3.50390625" style="1" customWidth="1"/>
    <col min="15" max="16384" width="9.00390625" style="1" customWidth="1"/>
  </cols>
  <sheetData>
    <row r="1" spans="1:13" ht="19.5" customHeight="1">
      <c r="A1" s="7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ht="16.5" customHeight="1">
      <c r="A2" s="8" t="s">
        <v>77</v>
      </c>
      <c r="B2" s="6" t="s">
        <v>3</v>
      </c>
      <c r="C2" s="5"/>
      <c r="D2" s="5"/>
      <c r="E2" s="5" t="s">
        <v>4</v>
      </c>
      <c r="F2" s="5"/>
      <c r="G2" s="5"/>
      <c r="H2" s="5" t="s">
        <v>5</v>
      </c>
      <c r="I2" s="5"/>
      <c r="J2" s="5"/>
      <c r="K2" s="5" t="s">
        <v>6</v>
      </c>
      <c r="L2" s="5"/>
      <c r="M2" s="5"/>
      <c r="N2" s="3"/>
    </row>
    <row r="3" spans="1:14" ht="16.5" customHeight="1">
      <c r="A3" s="11"/>
      <c r="B3" s="12" t="s">
        <v>8</v>
      </c>
      <c r="C3" s="12" t="s">
        <v>9</v>
      </c>
      <c r="D3" s="9" t="s">
        <v>7</v>
      </c>
      <c r="E3" s="12" t="s">
        <v>8</v>
      </c>
      <c r="F3" s="12" t="s">
        <v>9</v>
      </c>
      <c r="G3" s="9" t="s">
        <v>7</v>
      </c>
      <c r="H3" s="12" t="s">
        <v>8</v>
      </c>
      <c r="I3" s="12" t="s">
        <v>9</v>
      </c>
      <c r="J3" s="9" t="s">
        <v>7</v>
      </c>
      <c r="K3" s="12" t="s">
        <v>8</v>
      </c>
      <c r="L3" s="12" t="s">
        <v>9</v>
      </c>
      <c r="M3" s="9" t="s">
        <v>7</v>
      </c>
      <c r="N3" s="3"/>
    </row>
    <row r="4" spans="1:14" ht="16.5" customHeight="1">
      <c r="A4" s="13" t="s">
        <v>10</v>
      </c>
      <c r="B4" s="14">
        <v>1882059</v>
      </c>
      <c r="C4" s="14">
        <v>1142954</v>
      </c>
      <c r="D4" s="15">
        <f aca="true" t="shared" si="0" ref="D4:D39">IF(OR(B4=0,C4=0),"　　－　　",ROUND(B4/C4*100,1))</f>
        <v>164.7</v>
      </c>
      <c r="E4" s="14">
        <v>417</v>
      </c>
      <c r="F4" s="14">
        <v>249</v>
      </c>
      <c r="G4" s="16">
        <f aca="true" t="shared" si="1" ref="G4:G39">IF(OR(E4=0,F4=0),"　　－　　",ROUND(E4/F4*100,1))</f>
        <v>167.5</v>
      </c>
      <c r="H4" s="14">
        <v>63607086</v>
      </c>
      <c r="I4" s="14">
        <v>64941316</v>
      </c>
      <c r="J4" s="15">
        <f aca="true" t="shared" si="2" ref="J4:J39">IF(OR(H4=0,I4=0),"　　－　　",ROUND(H4/I4*100,1))</f>
        <v>97.9</v>
      </c>
      <c r="K4" s="17">
        <f aca="true" t="shared" si="3" ref="K4:L38">+B4+E4+H4</f>
        <v>65489562</v>
      </c>
      <c r="L4" s="17">
        <f t="shared" si="3"/>
        <v>66084519</v>
      </c>
      <c r="M4" s="15">
        <f aca="true" t="shared" si="4" ref="M4:M39">IF(OR(K4=0,L4=0),"　　－　　",ROUND(K4/L4*100,1))</f>
        <v>99.1</v>
      </c>
      <c r="N4" s="3"/>
    </row>
    <row r="5" spans="1:14" ht="16.5" customHeight="1">
      <c r="A5" s="13" t="s">
        <v>11</v>
      </c>
      <c r="B5" s="18">
        <v>11807155</v>
      </c>
      <c r="C5" s="18">
        <v>8296376</v>
      </c>
      <c r="D5" s="16">
        <f t="shared" si="0"/>
        <v>142.3</v>
      </c>
      <c r="E5" s="18">
        <v>584221</v>
      </c>
      <c r="F5" s="18">
        <v>379246</v>
      </c>
      <c r="G5" s="16">
        <f t="shared" si="1"/>
        <v>154</v>
      </c>
      <c r="H5" s="18">
        <v>22357822</v>
      </c>
      <c r="I5" s="18">
        <v>23560664</v>
      </c>
      <c r="J5" s="16">
        <f t="shared" si="2"/>
        <v>94.9</v>
      </c>
      <c r="K5" s="19">
        <f t="shared" si="3"/>
        <v>34749198</v>
      </c>
      <c r="L5" s="19">
        <f t="shared" si="3"/>
        <v>32236286</v>
      </c>
      <c r="M5" s="20">
        <f t="shared" si="4"/>
        <v>107.8</v>
      </c>
      <c r="N5" s="3"/>
    </row>
    <row r="6" spans="1:14" ht="16.5" customHeight="1">
      <c r="A6" s="13" t="s">
        <v>12</v>
      </c>
      <c r="B6" s="18">
        <v>11354851</v>
      </c>
      <c r="C6" s="18">
        <v>8179628</v>
      </c>
      <c r="D6" s="16">
        <f t="shared" si="0"/>
        <v>138.8</v>
      </c>
      <c r="E6" s="18">
        <v>721013</v>
      </c>
      <c r="F6" s="18">
        <v>425175</v>
      </c>
      <c r="G6" s="16">
        <f t="shared" si="1"/>
        <v>169.6</v>
      </c>
      <c r="H6" s="18">
        <v>22524147</v>
      </c>
      <c r="I6" s="18">
        <v>21481855</v>
      </c>
      <c r="J6" s="16">
        <f t="shared" si="2"/>
        <v>104.9</v>
      </c>
      <c r="K6" s="19">
        <f t="shared" si="3"/>
        <v>34600011</v>
      </c>
      <c r="L6" s="19">
        <f t="shared" si="3"/>
        <v>30086658</v>
      </c>
      <c r="M6" s="20">
        <f t="shared" si="4"/>
        <v>115</v>
      </c>
      <c r="N6" s="3"/>
    </row>
    <row r="7" spans="1:14" ht="16.5" customHeight="1">
      <c r="A7" s="13" t="s">
        <v>13</v>
      </c>
      <c r="B7" s="18">
        <v>20059333</v>
      </c>
      <c r="C7" s="18">
        <v>19924439</v>
      </c>
      <c r="D7" s="16">
        <f t="shared" si="0"/>
        <v>100.7</v>
      </c>
      <c r="E7" s="18">
        <v>54645</v>
      </c>
      <c r="F7" s="18">
        <v>31262</v>
      </c>
      <c r="G7" s="16">
        <f>IF(OR(E7=0,F7=0),"　　－　　",ROUND(E7/F7*100,1))</f>
        <v>174.8</v>
      </c>
      <c r="H7" s="18">
        <v>10063863</v>
      </c>
      <c r="I7" s="18">
        <v>10514238</v>
      </c>
      <c r="J7" s="16">
        <f>IF(OR(H7=0,I7=0),"　　－　　",ROUND(H7/I7*100,1))</f>
        <v>95.7</v>
      </c>
      <c r="K7" s="19">
        <f t="shared" si="3"/>
        <v>30177841</v>
      </c>
      <c r="L7" s="19">
        <f t="shared" si="3"/>
        <v>30469939</v>
      </c>
      <c r="M7" s="20">
        <f>IF(OR(K7=0,L7=0),"　　－　　",ROUND(K7/L7*100,1))</f>
        <v>99</v>
      </c>
      <c r="N7" s="3"/>
    </row>
    <row r="8" spans="1:14" ht="16.5" customHeight="1">
      <c r="A8" s="13" t="s">
        <v>14</v>
      </c>
      <c r="B8" s="18">
        <v>10852401</v>
      </c>
      <c r="C8" s="18">
        <v>8122248</v>
      </c>
      <c r="D8" s="16">
        <f>IF(OR(B8=0,C8=0),"　　－　　",ROUND(B8/C8*100,1))</f>
        <v>133.6</v>
      </c>
      <c r="E8" s="18">
        <v>106022</v>
      </c>
      <c r="F8" s="18">
        <v>44718</v>
      </c>
      <c r="G8" s="16">
        <f>IF(OR(E8=0,F8=0),"　　－　　",ROUND(E8/F8*100,1))</f>
        <v>237.1</v>
      </c>
      <c r="H8" s="18">
        <v>16741995</v>
      </c>
      <c r="I8" s="18">
        <v>18088251</v>
      </c>
      <c r="J8" s="16">
        <f>IF(OR(H8=0,I8=0),"　　－　　",ROUND(H8/I8*100,1))</f>
        <v>92.6</v>
      </c>
      <c r="K8" s="19">
        <f t="shared" si="3"/>
        <v>27700418</v>
      </c>
      <c r="L8" s="19">
        <f t="shared" si="3"/>
        <v>26255217</v>
      </c>
      <c r="M8" s="20">
        <f>IF(OR(K8=0,L8=0),"　　－　　",ROUND(K8/L8*100,1))</f>
        <v>105.5</v>
      </c>
      <c r="N8" s="3"/>
    </row>
    <row r="9" spans="1:14" ht="16.5" customHeight="1">
      <c r="A9" s="13" t="s">
        <v>15</v>
      </c>
      <c r="B9" s="18">
        <v>26127886</v>
      </c>
      <c r="C9" s="18">
        <v>20927904</v>
      </c>
      <c r="D9" s="16">
        <f t="shared" si="0"/>
        <v>124.8</v>
      </c>
      <c r="E9" s="18">
        <v>0</v>
      </c>
      <c r="F9" s="18">
        <v>0</v>
      </c>
      <c r="G9" s="16" t="str">
        <f t="shared" si="1"/>
        <v>　　－　　</v>
      </c>
      <c r="H9" s="18">
        <v>1536704</v>
      </c>
      <c r="I9" s="18">
        <v>1714362</v>
      </c>
      <c r="J9" s="16">
        <f t="shared" si="2"/>
        <v>89.6</v>
      </c>
      <c r="K9" s="19">
        <f t="shared" si="3"/>
        <v>27664590</v>
      </c>
      <c r="L9" s="19">
        <f t="shared" si="3"/>
        <v>22642266</v>
      </c>
      <c r="M9" s="20">
        <f t="shared" si="4"/>
        <v>122.2</v>
      </c>
      <c r="N9" s="3"/>
    </row>
    <row r="10" spans="1:14" ht="16.5" customHeight="1">
      <c r="A10" s="13" t="s">
        <v>16</v>
      </c>
      <c r="B10" s="18">
        <v>6266151</v>
      </c>
      <c r="C10" s="18">
        <v>4399282</v>
      </c>
      <c r="D10" s="16">
        <f>IF(OR(B10=0,C10=0),"　　－　　",ROUND(B10/C10*100,1))</f>
        <v>142.4</v>
      </c>
      <c r="E10" s="18">
        <v>0</v>
      </c>
      <c r="F10" s="18">
        <v>0</v>
      </c>
      <c r="G10" s="16" t="str">
        <f>IF(OR(E10=0,F10=0),"　　－　　",ROUND(E10/F10*100,1))</f>
        <v>　　－　　</v>
      </c>
      <c r="H10" s="18">
        <v>25307640</v>
      </c>
      <c r="I10" s="18">
        <v>24672080</v>
      </c>
      <c r="J10" s="16">
        <f>IF(OR(H10=0,I10=0),"　　－　　",ROUND(H10/I10*100,1))</f>
        <v>102.6</v>
      </c>
      <c r="K10" s="19">
        <f t="shared" si="3"/>
        <v>31573791</v>
      </c>
      <c r="L10" s="19">
        <f t="shared" si="3"/>
        <v>29071362</v>
      </c>
      <c r="M10" s="20">
        <f>IF(OR(K10=0,L10=0),"　　－　　",ROUND(K10/L10*100,1))</f>
        <v>108.6</v>
      </c>
      <c r="N10" s="3"/>
    </row>
    <row r="11" spans="1:14" ht="16.5" customHeight="1">
      <c r="A11" s="21" t="s">
        <v>17</v>
      </c>
      <c r="B11" s="18">
        <v>19262200</v>
      </c>
      <c r="C11" s="18">
        <v>14932223</v>
      </c>
      <c r="D11" s="16">
        <f t="shared" si="0"/>
        <v>129</v>
      </c>
      <c r="E11" s="18">
        <v>0</v>
      </c>
      <c r="F11" s="18">
        <v>0</v>
      </c>
      <c r="G11" s="16" t="str">
        <f t="shared" si="1"/>
        <v>　　－　　</v>
      </c>
      <c r="H11" s="18">
        <v>0</v>
      </c>
      <c r="I11" s="18">
        <v>0</v>
      </c>
      <c r="J11" s="16" t="str">
        <f t="shared" si="2"/>
        <v>　　－　　</v>
      </c>
      <c r="K11" s="19">
        <f t="shared" si="3"/>
        <v>19262200</v>
      </c>
      <c r="L11" s="19">
        <f t="shared" si="3"/>
        <v>14932223</v>
      </c>
      <c r="M11" s="20">
        <f t="shared" si="4"/>
        <v>129</v>
      </c>
      <c r="N11" s="3"/>
    </row>
    <row r="12" spans="1:14" ht="16.5" customHeight="1">
      <c r="A12" s="13" t="s">
        <v>18</v>
      </c>
      <c r="B12" s="18">
        <v>2310508</v>
      </c>
      <c r="C12" s="18">
        <v>2246457</v>
      </c>
      <c r="D12" s="16">
        <f t="shared" si="0"/>
        <v>102.9</v>
      </c>
      <c r="E12" s="18">
        <v>177026</v>
      </c>
      <c r="F12" s="18">
        <v>138933</v>
      </c>
      <c r="G12" s="16">
        <f t="shared" si="1"/>
        <v>127.4</v>
      </c>
      <c r="H12" s="18">
        <v>18295564</v>
      </c>
      <c r="I12" s="18">
        <v>18478147</v>
      </c>
      <c r="J12" s="16">
        <f t="shared" si="2"/>
        <v>99</v>
      </c>
      <c r="K12" s="19">
        <f t="shared" si="3"/>
        <v>20783098</v>
      </c>
      <c r="L12" s="19">
        <f t="shared" si="3"/>
        <v>20863537</v>
      </c>
      <c r="M12" s="20">
        <f t="shared" si="4"/>
        <v>99.6</v>
      </c>
      <c r="N12" s="3"/>
    </row>
    <row r="13" spans="1:14" ht="16.5" customHeight="1">
      <c r="A13" s="13" t="s">
        <v>19</v>
      </c>
      <c r="B13" s="18">
        <v>5776860</v>
      </c>
      <c r="C13" s="18">
        <v>3985220</v>
      </c>
      <c r="D13" s="16">
        <f t="shared" si="0"/>
        <v>145</v>
      </c>
      <c r="E13" s="18">
        <v>216778</v>
      </c>
      <c r="F13" s="18">
        <v>170308</v>
      </c>
      <c r="G13" s="16">
        <f t="shared" si="1"/>
        <v>127.3</v>
      </c>
      <c r="H13" s="18">
        <v>10263265</v>
      </c>
      <c r="I13" s="18">
        <v>11004599</v>
      </c>
      <c r="J13" s="16">
        <f t="shared" si="2"/>
        <v>93.3</v>
      </c>
      <c r="K13" s="19">
        <f t="shared" si="3"/>
        <v>16256903</v>
      </c>
      <c r="L13" s="19">
        <f t="shared" si="3"/>
        <v>15160127</v>
      </c>
      <c r="M13" s="20">
        <f t="shared" si="4"/>
        <v>107.2</v>
      </c>
      <c r="N13" s="3"/>
    </row>
    <row r="14" spans="1:13" ht="16.5" customHeight="1">
      <c r="A14" s="13" t="s">
        <v>20</v>
      </c>
      <c r="B14" s="18">
        <v>2789065</v>
      </c>
      <c r="C14" s="18">
        <v>2532359</v>
      </c>
      <c r="D14" s="16">
        <f t="shared" si="0"/>
        <v>110.1</v>
      </c>
      <c r="E14" s="18">
        <v>258597</v>
      </c>
      <c r="F14" s="18">
        <v>212154</v>
      </c>
      <c r="G14" s="16">
        <f t="shared" si="1"/>
        <v>121.9</v>
      </c>
      <c r="H14" s="18">
        <v>6652011</v>
      </c>
      <c r="I14" s="18">
        <v>6761805</v>
      </c>
      <c r="J14" s="16">
        <f t="shared" si="2"/>
        <v>98.4</v>
      </c>
      <c r="K14" s="19">
        <f t="shared" si="3"/>
        <v>9699673</v>
      </c>
      <c r="L14" s="19">
        <f t="shared" si="3"/>
        <v>9506318</v>
      </c>
      <c r="M14" s="20">
        <f t="shared" si="4"/>
        <v>102</v>
      </c>
    </row>
    <row r="15" spans="1:14" ht="16.5" customHeight="1">
      <c r="A15" s="22" t="s">
        <v>21</v>
      </c>
      <c r="B15" s="18">
        <v>4706447</v>
      </c>
      <c r="C15" s="18">
        <v>3701942</v>
      </c>
      <c r="D15" s="16">
        <f>IF(OR(B15=0,C15=0),"　　－　　",ROUND(B15/C15*100,1))</f>
        <v>127.1</v>
      </c>
      <c r="E15" s="18">
        <v>3136</v>
      </c>
      <c r="F15" s="18">
        <v>13872</v>
      </c>
      <c r="G15" s="16">
        <f>IF(OR(E15=0,F15=0),"　　－　　",ROUND(E15/F15*100,1))</f>
        <v>22.6</v>
      </c>
      <c r="H15" s="18">
        <v>7679780</v>
      </c>
      <c r="I15" s="18">
        <v>7686399</v>
      </c>
      <c r="J15" s="16">
        <f>IF(OR(H15=0,I15=0),"　　－　　",ROUND(H15/I15*100,1))</f>
        <v>99.9</v>
      </c>
      <c r="K15" s="19">
        <f t="shared" si="3"/>
        <v>12389363</v>
      </c>
      <c r="L15" s="19">
        <f t="shared" si="3"/>
        <v>11402213</v>
      </c>
      <c r="M15" s="20">
        <f>IF(OR(K15=0,L15=0),"　　－　　",ROUND(K15/L15*100,1))</f>
        <v>108.7</v>
      </c>
      <c r="N15" s="3"/>
    </row>
    <row r="16" spans="1:13" ht="16.5" customHeight="1">
      <c r="A16" s="13" t="s">
        <v>22</v>
      </c>
      <c r="B16" s="18">
        <v>5764090</v>
      </c>
      <c r="C16" s="18">
        <v>5017332</v>
      </c>
      <c r="D16" s="16">
        <f t="shared" si="0"/>
        <v>114.9</v>
      </c>
      <c r="E16" s="18">
        <v>91686</v>
      </c>
      <c r="F16" s="18">
        <v>66211</v>
      </c>
      <c r="G16" s="16">
        <f>IF(OR(E16=0,F16=0),"　　－　　",ROUND(E16/F16*100,1))</f>
        <v>138.5</v>
      </c>
      <c r="H16" s="18">
        <v>1344323</v>
      </c>
      <c r="I16" s="18">
        <v>1380318</v>
      </c>
      <c r="J16" s="16">
        <f t="shared" si="2"/>
        <v>97.4</v>
      </c>
      <c r="K16" s="19">
        <f t="shared" si="3"/>
        <v>7200099</v>
      </c>
      <c r="L16" s="19">
        <f t="shared" si="3"/>
        <v>6463861</v>
      </c>
      <c r="M16" s="20">
        <f t="shared" si="4"/>
        <v>111.4</v>
      </c>
    </row>
    <row r="17" spans="1:14" ht="16.5" customHeight="1">
      <c r="A17" s="13" t="s">
        <v>23</v>
      </c>
      <c r="B17" s="18">
        <v>3871227</v>
      </c>
      <c r="C17" s="18">
        <v>2681338</v>
      </c>
      <c r="D17" s="16">
        <f t="shared" si="0"/>
        <v>144.4</v>
      </c>
      <c r="E17" s="18">
        <v>140949</v>
      </c>
      <c r="F17" s="18">
        <v>94352</v>
      </c>
      <c r="G17" s="16">
        <f t="shared" si="1"/>
        <v>149.4</v>
      </c>
      <c r="H17" s="18">
        <v>5999227</v>
      </c>
      <c r="I17" s="18">
        <v>6298305</v>
      </c>
      <c r="J17" s="16">
        <f t="shared" si="2"/>
        <v>95.3</v>
      </c>
      <c r="K17" s="19">
        <f t="shared" si="3"/>
        <v>10011403</v>
      </c>
      <c r="L17" s="19">
        <f t="shared" si="3"/>
        <v>9073995</v>
      </c>
      <c r="M17" s="20">
        <f t="shared" si="4"/>
        <v>110.3</v>
      </c>
      <c r="N17" s="3"/>
    </row>
    <row r="18" spans="1:14" ht="16.5" customHeight="1">
      <c r="A18" s="22" t="s">
        <v>24</v>
      </c>
      <c r="B18" s="18">
        <v>0</v>
      </c>
      <c r="C18" s="18">
        <v>0</v>
      </c>
      <c r="D18" s="16" t="str">
        <f t="shared" si="0"/>
        <v>　　－　　</v>
      </c>
      <c r="E18" s="18">
        <v>0</v>
      </c>
      <c r="F18" s="18">
        <v>0</v>
      </c>
      <c r="G18" s="16" t="str">
        <f t="shared" si="1"/>
        <v>　　－　　</v>
      </c>
      <c r="H18" s="18">
        <v>11455316</v>
      </c>
      <c r="I18" s="18">
        <v>13013611</v>
      </c>
      <c r="J18" s="16">
        <f t="shared" si="2"/>
        <v>88</v>
      </c>
      <c r="K18" s="19">
        <f t="shared" si="3"/>
        <v>11455316</v>
      </c>
      <c r="L18" s="19">
        <f t="shared" si="3"/>
        <v>13013611</v>
      </c>
      <c r="M18" s="20">
        <f t="shared" si="4"/>
        <v>88</v>
      </c>
      <c r="N18" s="3"/>
    </row>
    <row r="19" spans="1:14" ht="16.5" customHeight="1">
      <c r="A19" s="13" t="s">
        <v>25</v>
      </c>
      <c r="B19" s="18">
        <v>1181527</v>
      </c>
      <c r="C19" s="18">
        <v>713133</v>
      </c>
      <c r="D19" s="16">
        <f t="shared" si="0"/>
        <v>165.7</v>
      </c>
      <c r="E19" s="18">
        <v>28306</v>
      </c>
      <c r="F19" s="18">
        <v>29136</v>
      </c>
      <c r="G19" s="16">
        <f t="shared" si="1"/>
        <v>97.2</v>
      </c>
      <c r="H19" s="18">
        <v>6317971</v>
      </c>
      <c r="I19" s="18">
        <v>7073682</v>
      </c>
      <c r="J19" s="16">
        <f t="shared" si="2"/>
        <v>89.3</v>
      </c>
      <c r="K19" s="19">
        <f t="shared" si="3"/>
        <v>7527804</v>
      </c>
      <c r="L19" s="19">
        <f t="shared" si="3"/>
        <v>7815951</v>
      </c>
      <c r="M19" s="20">
        <f t="shared" si="4"/>
        <v>96.3</v>
      </c>
      <c r="N19" s="3"/>
    </row>
    <row r="20" spans="1:14" ht="16.5" customHeight="1">
      <c r="A20" s="13" t="s">
        <v>26</v>
      </c>
      <c r="B20" s="18">
        <v>2546656</v>
      </c>
      <c r="C20" s="18">
        <v>2067967</v>
      </c>
      <c r="D20" s="16">
        <f t="shared" si="0"/>
        <v>123.1</v>
      </c>
      <c r="E20" s="18">
        <v>63316</v>
      </c>
      <c r="F20" s="18">
        <v>73607</v>
      </c>
      <c r="G20" s="16">
        <f t="shared" si="1"/>
        <v>86</v>
      </c>
      <c r="H20" s="18">
        <v>4708588</v>
      </c>
      <c r="I20" s="18">
        <v>4923549</v>
      </c>
      <c r="J20" s="16">
        <f t="shared" si="2"/>
        <v>95.6</v>
      </c>
      <c r="K20" s="19">
        <f t="shared" si="3"/>
        <v>7318560</v>
      </c>
      <c r="L20" s="19">
        <f t="shared" si="3"/>
        <v>7065123</v>
      </c>
      <c r="M20" s="20">
        <f t="shared" si="4"/>
        <v>103.6</v>
      </c>
      <c r="N20" s="3"/>
    </row>
    <row r="21" spans="1:14" ht="16.5" customHeight="1">
      <c r="A21" s="13" t="s">
        <v>27</v>
      </c>
      <c r="B21" s="18">
        <v>942936</v>
      </c>
      <c r="C21" s="18">
        <v>835418</v>
      </c>
      <c r="D21" s="16">
        <f t="shared" si="0"/>
        <v>112.9</v>
      </c>
      <c r="E21" s="18">
        <v>71203</v>
      </c>
      <c r="F21" s="18">
        <v>46504</v>
      </c>
      <c r="G21" s="16">
        <f t="shared" si="1"/>
        <v>153.1</v>
      </c>
      <c r="H21" s="18">
        <v>7046410</v>
      </c>
      <c r="I21" s="18">
        <v>7342661</v>
      </c>
      <c r="J21" s="16">
        <f t="shared" si="2"/>
        <v>96</v>
      </c>
      <c r="K21" s="19">
        <f t="shared" si="3"/>
        <v>8060549</v>
      </c>
      <c r="L21" s="19">
        <f t="shared" si="3"/>
        <v>8224583</v>
      </c>
      <c r="M21" s="20">
        <f t="shared" si="4"/>
        <v>98</v>
      </c>
      <c r="N21" s="3"/>
    </row>
    <row r="22" spans="1:14" ht="16.5" customHeight="1">
      <c r="A22" s="13" t="s">
        <v>28</v>
      </c>
      <c r="B22" s="18">
        <v>6441421</v>
      </c>
      <c r="C22" s="18">
        <v>5194275</v>
      </c>
      <c r="D22" s="16">
        <f t="shared" si="0"/>
        <v>124</v>
      </c>
      <c r="E22" s="18">
        <v>0</v>
      </c>
      <c r="F22" s="18">
        <v>0</v>
      </c>
      <c r="G22" s="16" t="str">
        <f t="shared" si="1"/>
        <v>　　－　　</v>
      </c>
      <c r="H22" s="18">
        <v>0</v>
      </c>
      <c r="I22" s="18">
        <v>0</v>
      </c>
      <c r="J22" s="16" t="str">
        <f t="shared" si="2"/>
        <v>　　－　　</v>
      </c>
      <c r="K22" s="19">
        <f t="shared" si="3"/>
        <v>6441421</v>
      </c>
      <c r="L22" s="19">
        <f t="shared" si="3"/>
        <v>5194275</v>
      </c>
      <c r="M22" s="20">
        <f t="shared" si="4"/>
        <v>124</v>
      </c>
      <c r="N22" s="3"/>
    </row>
    <row r="23" spans="1:13" ht="16.5" customHeight="1">
      <c r="A23" s="13" t="s">
        <v>29</v>
      </c>
      <c r="B23" s="23">
        <v>908469</v>
      </c>
      <c r="C23" s="18">
        <v>814534</v>
      </c>
      <c r="D23" s="16">
        <f t="shared" si="0"/>
        <v>111.5</v>
      </c>
      <c r="E23" s="23">
        <v>0</v>
      </c>
      <c r="F23" s="23">
        <v>0</v>
      </c>
      <c r="G23" s="16" t="str">
        <f t="shared" si="1"/>
        <v>　　－　　</v>
      </c>
      <c r="H23" s="23">
        <v>4790197</v>
      </c>
      <c r="I23" s="23">
        <v>5315178</v>
      </c>
      <c r="J23" s="16">
        <f t="shared" si="2"/>
        <v>90.1</v>
      </c>
      <c r="K23" s="19">
        <f t="shared" si="3"/>
        <v>5698666</v>
      </c>
      <c r="L23" s="19">
        <f t="shared" si="3"/>
        <v>6129712</v>
      </c>
      <c r="M23" s="20">
        <f t="shared" si="4"/>
        <v>93</v>
      </c>
    </row>
    <row r="24" spans="1:14" ht="16.5" customHeight="1">
      <c r="A24" s="13" t="s">
        <v>30</v>
      </c>
      <c r="B24" s="18">
        <v>128848</v>
      </c>
      <c r="C24" s="18">
        <v>115281</v>
      </c>
      <c r="D24" s="16">
        <f t="shared" si="0"/>
        <v>111.8</v>
      </c>
      <c r="E24" s="18">
        <v>0</v>
      </c>
      <c r="F24" s="18">
        <v>0</v>
      </c>
      <c r="G24" s="16" t="str">
        <f t="shared" si="1"/>
        <v>　　－　　</v>
      </c>
      <c r="H24" s="18">
        <v>7137641</v>
      </c>
      <c r="I24" s="18">
        <v>7051903</v>
      </c>
      <c r="J24" s="16">
        <f t="shared" si="2"/>
        <v>101.2</v>
      </c>
      <c r="K24" s="19">
        <f t="shared" si="3"/>
        <v>7266489</v>
      </c>
      <c r="L24" s="19">
        <f t="shared" si="3"/>
        <v>7167184</v>
      </c>
      <c r="M24" s="20">
        <f t="shared" si="4"/>
        <v>101.4</v>
      </c>
      <c r="N24" s="3"/>
    </row>
    <row r="25" spans="1:14" ht="16.5" customHeight="1">
      <c r="A25" s="13" t="s">
        <v>31</v>
      </c>
      <c r="B25" s="18">
        <v>2894936</v>
      </c>
      <c r="C25" s="18">
        <v>1902678</v>
      </c>
      <c r="D25" s="16">
        <f t="shared" si="0"/>
        <v>152.2</v>
      </c>
      <c r="E25" s="18">
        <v>88333</v>
      </c>
      <c r="F25" s="18">
        <v>127578</v>
      </c>
      <c r="G25" s="16">
        <f t="shared" si="1"/>
        <v>69.2</v>
      </c>
      <c r="H25" s="18">
        <v>4596540</v>
      </c>
      <c r="I25" s="18">
        <v>4476135</v>
      </c>
      <c r="J25" s="16">
        <f t="shared" si="2"/>
        <v>102.7</v>
      </c>
      <c r="K25" s="19">
        <f t="shared" si="3"/>
        <v>7579809</v>
      </c>
      <c r="L25" s="19">
        <f t="shared" si="3"/>
        <v>6506391</v>
      </c>
      <c r="M25" s="20">
        <f t="shared" si="4"/>
        <v>116.5</v>
      </c>
      <c r="N25" s="3"/>
    </row>
    <row r="26" spans="1:14" ht="16.5" customHeight="1">
      <c r="A26" s="13" t="s">
        <v>32</v>
      </c>
      <c r="B26" s="18">
        <v>1763880</v>
      </c>
      <c r="C26" s="18">
        <v>1057079</v>
      </c>
      <c r="D26" s="16">
        <f t="shared" si="0"/>
        <v>166.9</v>
      </c>
      <c r="E26" s="18">
        <v>6571</v>
      </c>
      <c r="F26" s="18">
        <v>8341</v>
      </c>
      <c r="G26" s="16">
        <f t="shared" si="1"/>
        <v>78.8</v>
      </c>
      <c r="H26" s="18">
        <v>3819523</v>
      </c>
      <c r="I26" s="18">
        <v>3838808</v>
      </c>
      <c r="J26" s="16">
        <f>IF(OR(H26=0,I26=0),"　　－　　",ROUND(H26/I26*100,1))</f>
        <v>99.5</v>
      </c>
      <c r="K26" s="19">
        <f t="shared" si="3"/>
        <v>5589974</v>
      </c>
      <c r="L26" s="19">
        <f t="shared" si="3"/>
        <v>4904228</v>
      </c>
      <c r="M26" s="20">
        <f>IF(OR(K26=0,L26=0),"　　－　　",ROUND(K26/L26*100,1))</f>
        <v>114</v>
      </c>
      <c r="N26" s="3"/>
    </row>
    <row r="27" spans="1:13" ht="16.5" customHeight="1">
      <c r="A27" s="13" t="s">
        <v>33</v>
      </c>
      <c r="B27" s="18">
        <v>1975431</v>
      </c>
      <c r="C27" s="18">
        <v>1636054</v>
      </c>
      <c r="D27" s="16">
        <f t="shared" si="0"/>
        <v>120.7</v>
      </c>
      <c r="E27" s="18">
        <v>21481</v>
      </c>
      <c r="F27" s="18">
        <v>15940</v>
      </c>
      <c r="G27" s="16">
        <f t="shared" si="1"/>
        <v>134.8</v>
      </c>
      <c r="H27" s="18">
        <v>2634909</v>
      </c>
      <c r="I27" s="18">
        <v>3584943</v>
      </c>
      <c r="J27" s="16">
        <f t="shared" si="2"/>
        <v>73.5</v>
      </c>
      <c r="K27" s="19">
        <f t="shared" si="3"/>
        <v>4631821</v>
      </c>
      <c r="L27" s="19">
        <f t="shared" si="3"/>
        <v>5236937</v>
      </c>
      <c r="M27" s="20">
        <f t="shared" si="4"/>
        <v>88.4</v>
      </c>
    </row>
    <row r="28" spans="1:14" ht="16.5" customHeight="1">
      <c r="A28" s="24" t="s">
        <v>73</v>
      </c>
      <c r="B28" s="18">
        <v>3908309</v>
      </c>
      <c r="C28" s="18">
        <v>2947424</v>
      </c>
      <c r="D28" s="16">
        <f t="shared" si="0"/>
        <v>132.6</v>
      </c>
      <c r="E28" s="18">
        <v>12290</v>
      </c>
      <c r="F28" s="18">
        <v>8005</v>
      </c>
      <c r="G28" s="16">
        <f t="shared" si="1"/>
        <v>153.5</v>
      </c>
      <c r="H28" s="18">
        <v>1556086</v>
      </c>
      <c r="I28" s="18">
        <v>1549525</v>
      </c>
      <c r="J28" s="16">
        <f t="shared" si="2"/>
        <v>100.4</v>
      </c>
      <c r="K28" s="19">
        <f t="shared" si="3"/>
        <v>5476685</v>
      </c>
      <c r="L28" s="19">
        <f t="shared" si="3"/>
        <v>4504954</v>
      </c>
      <c r="M28" s="20">
        <f t="shared" si="4"/>
        <v>121.6</v>
      </c>
      <c r="N28" s="3"/>
    </row>
    <row r="29" spans="1:14" ht="16.5" customHeight="1">
      <c r="A29" s="25" t="s">
        <v>34</v>
      </c>
      <c r="B29" s="18">
        <v>1410434</v>
      </c>
      <c r="C29" s="18">
        <v>1199992</v>
      </c>
      <c r="D29" s="16">
        <f t="shared" si="0"/>
        <v>117.5</v>
      </c>
      <c r="E29" s="18">
        <v>0</v>
      </c>
      <c r="F29" s="18">
        <v>0</v>
      </c>
      <c r="G29" s="16" t="str">
        <f t="shared" si="1"/>
        <v>　　－　　</v>
      </c>
      <c r="H29" s="18">
        <v>3066739</v>
      </c>
      <c r="I29" s="18">
        <v>4360864</v>
      </c>
      <c r="J29" s="16">
        <f t="shared" si="2"/>
        <v>70.3</v>
      </c>
      <c r="K29" s="19">
        <f t="shared" si="3"/>
        <v>4477173</v>
      </c>
      <c r="L29" s="19">
        <f t="shared" si="3"/>
        <v>5560856</v>
      </c>
      <c r="M29" s="20">
        <f t="shared" si="4"/>
        <v>80.5</v>
      </c>
      <c r="N29" s="3"/>
    </row>
    <row r="30" spans="1:14" ht="16.5" customHeight="1">
      <c r="A30" s="25" t="s">
        <v>35</v>
      </c>
      <c r="B30" s="18">
        <v>1050664</v>
      </c>
      <c r="C30" s="18">
        <v>375680</v>
      </c>
      <c r="D30" s="16">
        <f t="shared" si="0"/>
        <v>279.7</v>
      </c>
      <c r="E30" s="18">
        <v>0</v>
      </c>
      <c r="F30" s="18">
        <v>0</v>
      </c>
      <c r="G30" s="16" t="str">
        <f t="shared" si="1"/>
        <v>　　－　　</v>
      </c>
      <c r="H30" s="18">
        <v>6912440</v>
      </c>
      <c r="I30" s="18">
        <v>5845305</v>
      </c>
      <c r="J30" s="16">
        <f t="shared" si="2"/>
        <v>118.3</v>
      </c>
      <c r="K30" s="19">
        <f t="shared" si="3"/>
        <v>7963104</v>
      </c>
      <c r="L30" s="19">
        <f t="shared" si="3"/>
        <v>6220985</v>
      </c>
      <c r="M30" s="20">
        <f t="shared" si="4"/>
        <v>128</v>
      </c>
      <c r="N30" s="3"/>
    </row>
    <row r="31" spans="1:14" ht="16.5" customHeight="1">
      <c r="A31" s="22" t="s">
        <v>36</v>
      </c>
      <c r="B31" s="18">
        <v>2857509</v>
      </c>
      <c r="C31" s="18">
        <v>2304231</v>
      </c>
      <c r="D31" s="16">
        <f t="shared" si="0"/>
        <v>124</v>
      </c>
      <c r="E31" s="18">
        <v>0</v>
      </c>
      <c r="F31" s="18">
        <v>0</v>
      </c>
      <c r="G31" s="16" t="str">
        <f t="shared" si="1"/>
        <v>　　－　　</v>
      </c>
      <c r="H31" s="18">
        <v>8434236</v>
      </c>
      <c r="I31" s="18">
        <v>9042340</v>
      </c>
      <c r="J31" s="16">
        <f t="shared" si="2"/>
        <v>93.3</v>
      </c>
      <c r="K31" s="19">
        <f t="shared" si="3"/>
        <v>11291745</v>
      </c>
      <c r="L31" s="19">
        <f t="shared" si="3"/>
        <v>11346571</v>
      </c>
      <c r="M31" s="20">
        <f t="shared" si="4"/>
        <v>99.5</v>
      </c>
      <c r="N31" s="3"/>
    </row>
    <row r="32" spans="1:14" ht="16.5" customHeight="1">
      <c r="A32" s="22" t="s">
        <v>37</v>
      </c>
      <c r="B32" s="18">
        <v>636116</v>
      </c>
      <c r="C32" s="18">
        <v>737578</v>
      </c>
      <c r="D32" s="16">
        <f t="shared" si="0"/>
        <v>86.2</v>
      </c>
      <c r="E32" s="18">
        <v>0</v>
      </c>
      <c r="F32" s="18">
        <v>0</v>
      </c>
      <c r="G32" s="16" t="str">
        <f t="shared" si="1"/>
        <v>　　－　　</v>
      </c>
      <c r="H32" s="18">
        <v>3863421</v>
      </c>
      <c r="I32" s="18">
        <v>3286955</v>
      </c>
      <c r="J32" s="16">
        <f t="shared" si="2"/>
        <v>117.5</v>
      </c>
      <c r="K32" s="19">
        <f t="shared" si="3"/>
        <v>4499537</v>
      </c>
      <c r="L32" s="19">
        <f t="shared" si="3"/>
        <v>4024533</v>
      </c>
      <c r="M32" s="20">
        <f t="shared" si="4"/>
        <v>111.8</v>
      </c>
      <c r="N32" s="3"/>
    </row>
    <row r="33" spans="1:14" ht="16.5" customHeight="1">
      <c r="A33" s="22" t="s">
        <v>38</v>
      </c>
      <c r="B33" s="18">
        <v>1456932</v>
      </c>
      <c r="C33" s="18">
        <v>1125177</v>
      </c>
      <c r="D33" s="16">
        <f t="shared" si="0"/>
        <v>129.5</v>
      </c>
      <c r="E33" s="18">
        <v>4203</v>
      </c>
      <c r="F33" s="18">
        <v>329</v>
      </c>
      <c r="G33" s="16">
        <f t="shared" si="1"/>
        <v>1277.5</v>
      </c>
      <c r="H33" s="18">
        <v>2104804</v>
      </c>
      <c r="I33" s="18">
        <v>2088940</v>
      </c>
      <c r="J33" s="16">
        <f t="shared" si="2"/>
        <v>100.8</v>
      </c>
      <c r="K33" s="19">
        <f t="shared" si="3"/>
        <v>3565939</v>
      </c>
      <c r="L33" s="19">
        <f t="shared" si="3"/>
        <v>3214446</v>
      </c>
      <c r="M33" s="20">
        <f t="shared" si="4"/>
        <v>110.9</v>
      </c>
      <c r="N33" s="3"/>
    </row>
    <row r="34" spans="1:14" ht="16.5" customHeight="1">
      <c r="A34" s="22" t="s">
        <v>39</v>
      </c>
      <c r="B34" s="18">
        <v>3157930</v>
      </c>
      <c r="C34" s="18">
        <v>2314045</v>
      </c>
      <c r="D34" s="16">
        <f t="shared" si="0"/>
        <v>136.5</v>
      </c>
      <c r="E34" s="18">
        <v>0</v>
      </c>
      <c r="F34" s="18">
        <v>0</v>
      </c>
      <c r="G34" s="16" t="str">
        <f t="shared" si="1"/>
        <v>　　－　　</v>
      </c>
      <c r="H34" s="18">
        <v>313294</v>
      </c>
      <c r="I34" s="18">
        <v>348325</v>
      </c>
      <c r="J34" s="16">
        <f t="shared" si="2"/>
        <v>89.9</v>
      </c>
      <c r="K34" s="19">
        <f t="shared" si="3"/>
        <v>3471224</v>
      </c>
      <c r="L34" s="19">
        <f t="shared" si="3"/>
        <v>2662370</v>
      </c>
      <c r="M34" s="20">
        <f t="shared" si="4"/>
        <v>130.4</v>
      </c>
      <c r="N34" s="3"/>
    </row>
    <row r="35" spans="1:14" ht="16.5" customHeight="1">
      <c r="A35" s="22" t="s">
        <v>40</v>
      </c>
      <c r="B35" s="18">
        <v>904660</v>
      </c>
      <c r="C35" s="18">
        <v>581516</v>
      </c>
      <c r="D35" s="16">
        <f t="shared" si="0"/>
        <v>155.6</v>
      </c>
      <c r="E35" s="18">
        <v>37117</v>
      </c>
      <c r="F35" s="18">
        <v>12073</v>
      </c>
      <c r="G35" s="16">
        <f t="shared" si="1"/>
        <v>307.4</v>
      </c>
      <c r="H35" s="18">
        <v>2412903</v>
      </c>
      <c r="I35" s="18">
        <v>2845042</v>
      </c>
      <c r="J35" s="16">
        <f t="shared" si="2"/>
        <v>84.8</v>
      </c>
      <c r="K35" s="19">
        <f t="shared" si="3"/>
        <v>3354680</v>
      </c>
      <c r="L35" s="19">
        <f t="shared" si="3"/>
        <v>3438631</v>
      </c>
      <c r="M35" s="20">
        <f t="shared" si="4"/>
        <v>97.6</v>
      </c>
      <c r="N35" s="3"/>
    </row>
    <row r="36" spans="1:14" ht="16.5" customHeight="1">
      <c r="A36" s="22" t="s">
        <v>41</v>
      </c>
      <c r="B36" s="18">
        <v>3348609</v>
      </c>
      <c r="C36" s="18">
        <v>3110541</v>
      </c>
      <c r="D36" s="16">
        <f t="shared" si="0"/>
        <v>107.7</v>
      </c>
      <c r="E36" s="18">
        <v>0</v>
      </c>
      <c r="F36" s="18">
        <v>0</v>
      </c>
      <c r="G36" s="16" t="str">
        <f t="shared" si="1"/>
        <v>　　－　　</v>
      </c>
      <c r="H36" s="18">
        <v>0</v>
      </c>
      <c r="I36" s="18">
        <v>0</v>
      </c>
      <c r="J36" s="16" t="str">
        <f t="shared" si="2"/>
        <v>　　－　　</v>
      </c>
      <c r="K36" s="19">
        <f t="shared" si="3"/>
        <v>3348609</v>
      </c>
      <c r="L36" s="19">
        <f t="shared" si="3"/>
        <v>3110541</v>
      </c>
      <c r="M36" s="20">
        <f t="shared" si="4"/>
        <v>107.7</v>
      </c>
      <c r="N36" s="3"/>
    </row>
    <row r="37" spans="1:14" ht="16.5" customHeight="1">
      <c r="A37" s="22" t="s">
        <v>42</v>
      </c>
      <c r="B37" s="18">
        <v>607510</v>
      </c>
      <c r="C37" s="18">
        <v>476096</v>
      </c>
      <c r="D37" s="16">
        <f t="shared" si="0"/>
        <v>127.6</v>
      </c>
      <c r="E37" s="18">
        <v>15711</v>
      </c>
      <c r="F37" s="18">
        <v>16107</v>
      </c>
      <c r="G37" s="16">
        <f t="shared" si="1"/>
        <v>97.5</v>
      </c>
      <c r="H37" s="18">
        <v>2518382</v>
      </c>
      <c r="I37" s="18">
        <v>2374230</v>
      </c>
      <c r="J37" s="16">
        <f t="shared" si="2"/>
        <v>106.1</v>
      </c>
      <c r="K37" s="19">
        <f t="shared" si="3"/>
        <v>3141603</v>
      </c>
      <c r="L37" s="19">
        <f t="shared" si="3"/>
        <v>2866433</v>
      </c>
      <c r="M37" s="20">
        <f t="shared" si="4"/>
        <v>109.6</v>
      </c>
      <c r="N37" s="3"/>
    </row>
    <row r="38" spans="1:14" ht="16.5" customHeight="1">
      <c r="A38" s="22" t="s">
        <v>43</v>
      </c>
      <c r="B38" s="18">
        <v>1658101</v>
      </c>
      <c r="C38" s="18">
        <v>1014586</v>
      </c>
      <c r="D38" s="16">
        <f t="shared" si="0"/>
        <v>163.4</v>
      </c>
      <c r="E38" s="18">
        <v>661</v>
      </c>
      <c r="F38" s="18">
        <v>3104</v>
      </c>
      <c r="G38" s="16">
        <f t="shared" si="1"/>
        <v>21.3</v>
      </c>
      <c r="H38" s="18">
        <v>3229420</v>
      </c>
      <c r="I38" s="18">
        <v>3228653</v>
      </c>
      <c r="J38" s="16">
        <f t="shared" si="2"/>
        <v>100</v>
      </c>
      <c r="K38" s="19">
        <f t="shared" si="3"/>
        <v>4888182</v>
      </c>
      <c r="L38" s="19">
        <f t="shared" si="3"/>
        <v>4246343</v>
      </c>
      <c r="M38" s="20">
        <f t="shared" si="4"/>
        <v>115.1</v>
      </c>
      <c r="N38" s="3"/>
    </row>
    <row r="39" spans="1:14" ht="18" customHeight="1">
      <c r="A39" s="26" t="s">
        <v>78</v>
      </c>
      <c r="B39" s="27">
        <f>SUM(B4:B38)</f>
        <v>172611111</v>
      </c>
      <c r="C39" s="28">
        <f>SUM(C4:C38)</f>
        <v>136612987</v>
      </c>
      <c r="D39" s="29">
        <f t="shared" si="0"/>
        <v>126.4</v>
      </c>
      <c r="E39" s="27">
        <f>SUM(E4:E38)</f>
        <v>2703682</v>
      </c>
      <c r="F39" s="27">
        <f>SUM(F4:F38)</f>
        <v>1917204</v>
      </c>
      <c r="G39" s="29">
        <f t="shared" si="1"/>
        <v>141</v>
      </c>
      <c r="H39" s="27">
        <f>SUM(H4:H38)</f>
        <v>299292247</v>
      </c>
      <c r="I39" s="27">
        <f>SUM(I4:I38)</f>
        <v>308172988</v>
      </c>
      <c r="J39" s="29">
        <f t="shared" si="2"/>
        <v>97.1</v>
      </c>
      <c r="K39" s="27">
        <f>SUM(K4:K38)</f>
        <v>474607040</v>
      </c>
      <c r="L39" s="27">
        <f>SUM(L4:L38)</f>
        <v>446703179</v>
      </c>
      <c r="M39" s="29">
        <f t="shared" si="4"/>
        <v>106.2</v>
      </c>
      <c r="N39" s="3"/>
    </row>
    <row r="40" spans="1:13" ht="16.5" customHeight="1">
      <c r="A40" s="13" t="s">
        <v>44</v>
      </c>
      <c r="B40" s="18">
        <v>605528</v>
      </c>
      <c r="C40" s="18">
        <v>416052</v>
      </c>
      <c r="D40" s="16">
        <f aca="true" t="shared" si="5" ref="D40:D69">IF(OR(B40=0,C40=0),"　　－　　",ROUND(B40/C40*100,1))</f>
        <v>145.5</v>
      </c>
      <c r="E40" s="18">
        <v>2061</v>
      </c>
      <c r="F40" s="18">
        <v>19723</v>
      </c>
      <c r="G40" s="16">
        <f aca="true" t="shared" si="6" ref="G40:G68">IF(OR(E40=0,F40=0),"　　－　　",ROUND(E40/F40*100,1))</f>
        <v>10.4</v>
      </c>
      <c r="H40" s="18">
        <v>2364640</v>
      </c>
      <c r="I40" s="18">
        <v>2406295</v>
      </c>
      <c r="J40" s="16">
        <f aca="true" t="shared" si="7" ref="J40:J68">IF(OR(H40=0,I40=0),"　　－　　",ROUND(H40/I40*100,1))</f>
        <v>98.3</v>
      </c>
      <c r="K40" s="19">
        <f>+B40+E40+H40</f>
        <v>2972229</v>
      </c>
      <c r="L40" s="19">
        <f>+C40+F40+I40</f>
        <v>2842070</v>
      </c>
      <c r="M40" s="15">
        <f aca="true" t="shared" si="8" ref="M40:M68">IF(OR(K40=0,L40=0),"　　－　　",ROUND(K40/L40*100,1))</f>
        <v>104.6</v>
      </c>
    </row>
    <row r="41" spans="1:13" ht="16.5" customHeight="1">
      <c r="A41" s="13" t="s">
        <v>45</v>
      </c>
      <c r="B41" s="18">
        <v>716539</v>
      </c>
      <c r="C41" s="18">
        <v>603333</v>
      </c>
      <c r="D41" s="16">
        <f t="shared" si="5"/>
        <v>118.8</v>
      </c>
      <c r="E41" s="18">
        <v>0</v>
      </c>
      <c r="F41" s="18">
        <v>0</v>
      </c>
      <c r="G41" s="16" t="str">
        <f t="shared" si="6"/>
        <v>　　－　　</v>
      </c>
      <c r="H41" s="18">
        <v>1965652</v>
      </c>
      <c r="I41" s="18">
        <v>2133899</v>
      </c>
      <c r="J41" s="16">
        <f t="shared" si="7"/>
        <v>92.1</v>
      </c>
      <c r="K41" s="19">
        <f>+B41+E41+H41</f>
        <v>2682191</v>
      </c>
      <c r="L41" s="19">
        <f>+C41+F41+I41</f>
        <v>2737232</v>
      </c>
      <c r="M41" s="20">
        <f t="shared" si="8"/>
        <v>98</v>
      </c>
    </row>
    <row r="42" spans="1:13" ht="16.5" customHeight="1">
      <c r="A42" s="22" t="s">
        <v>46</v>
      </c>
      <c r="B42" s="23">
        <v>3109140</v>
      </c>
      <c r="C42" s="23">
        <v>3012942</v>
      </c>
      <c r="D42" s="16">
        <f t="shared" si="5"/>
        <v>103.2</v>
      </c>
      <c r="E42" s="23">
        <v>4470</v>
      </c>
      <c r="F42" s="23">
        <v>2179</v>
      </c>
      <c r="G42" s="16">
        <f t="shared" si="6"/>
        <v>205.1</v>
      </c>
      <c r="H42" s="23">
        <v>336036</v>
      </c>
      <c r="I42" s="23">
        <v>392494</v>
      </c>
      <c r="J42" s="16">
        <f t="shared" si="7"/>
        <v>85.6</v>
      </c>
      <c r="K42" s="19">
        <f aca="true" t="shared" si="9" ref="K42:L67">+B42+E42+H42</f>
        <v>3449646</v>
      </c>
      <c r="L42" s="19">
        <f t="shared" si="9"/>
        <v>3407615</v>
      </c>
      <c r="M42" s="20">
        <f t="shared" si="8"/>
        <v>101.2</v>
      </c>
    </row>
    <row r="43" spans="1:13" ht="16.5" customHeight="1">
      <c r="A43" s="22" t="s">
        <v>47</v>
      </c>
      <c r="B43" s="18">
        <v>2719853</v>
      </c>
      <c r="C43" s="18">
        <v>2447268</v>
      </c>
      <c r="D43" s="16">
        <f t="shared" si="5"/>
        <v>111.1</v>
      </c>
      <c r="E43" s="18">
        <v>0</v>
      </c>
      <c r="F43" s="18">
        <v>0</v>
      </c>
      <c r="G43" s="16" t="str">
        <f t="shared" si="6"/>
        <v>　　－　　</v>
      </c>
      <c r="H43" s="18">
        <v>376557</v>
      </c>
      <c r="I43" s="18">
        <v>163715</v>
      </c>
      <c r="J43" s="16">
        <f t="shared" si="7"/>
        <v>230</v>
      </c>
      <c r="K43" s="19">
        <f t="shared" si="9"/>
        <v>3096410</v>
      </c>
      <c r="L43" s="19">
        <f t="shared" si="9"/>
        <v>2610983</v>
      </c>
      <c r="M43" s="20">
        <f t="shared" si="8"/>
        <v>118.6</v>
      </c>
    </row>
    <row r="44" spans="1:13" ht="16.5" customHeight="1">
      <c r="A44" s="22" t="s">
        <v>48</v>
      </c>
      <c r="B44" s="18">
        <v>2165522</v>
      </c>
      <c r="C44" s="18">
        <v>1733092</v>
      </c>
      <c r="D44" s="16">
        <f t="shared" si="5"/>
        <v>125</v>
      </c>
      <c r="E44" s="18">
        <v>0</v>
      </c>
      <c r="F44" s="18">
        <v>0</v>
      </c>
      <c r="G44" s="16" t="str">
        <f t="shared" si="6"/>
        <v>　　－　　</v>
      </c>
      <c r="H44" s="18">
        <v>191183</v>
      </c>
      <c r="I44" s="18">
        <v>215671</v>
      </c>
      <c r="J44" s="16">
        <f t="shared" si="7"/>
        <v>88.6</v>
      </c>
      <c r="K44" s="19">
        <f t="shared" si="9"/>
        <v>2356705</v>
      </c>
      <c r="L44" s="19">
        <f t="shared" si="9"/>
        <v>1948763</v>
      </c>
      <c r="M44" s="20">
        <f t="shared" si="8"/>
        <v>120.9</v>
      </c>
    </row>
    <row r="45" spans="1:13" ht="16.5" customHeight="1">
      <c r="A45" s="22" t="s">
        <v>49</v>
      </c>
      <c r="B45" s="18">
        <v>1070844</v>
      </c>
      <c r="C45" s="18">
        <v>939767</v>
      </c>
      <c r="D45" s="16">
        <f t="shared" si="5"/>
        <v>113.9</v>
      </c>
      <c r="E45" s="18">
        <v>379</v>
      </c>
      <c r="F45" s="18">
        <v>298</v>
      </c>
      <c r="G45" s="16">
        <f t="shared" si="6"/>
        <v>127.2</v>
      </c>
      <c r="H45" s="18">
        <v>1619914</v>
      </c>
      <c r="I45" s="18">
        <v>1558196</v>
      </c>
      <c r="J45" s="16">
        <f t="shared" si="7"/>
        <v>104</v>
      </c>
      <c r="K45" s="19">
        <f t="shared" si="9"/>
        <v>2691137</v>
      </c>
      <c r="L45" s="19">
        <f t="shared" si="9"/>
        <v>2498261</v>
      </c>
      <c r="M45" s="20">
        <f t="shared" si="8"/>
        <v>107.7</v>
      </c>
    </row>
    <row r="46" spans="1:13" ht="16.5" customHeight="1">
      <c r="A46" s="22" t="s">
        <v>50</v>
      </c>
      <c r="B46" s="18">
        <v>556221</v>
      </c>
      <c r="C46" s="18">
        <v>374048</v>
      </c>
      <c r="D46" s="16">
        <f t="shared" si="5"/>
        <v>148.7</v>
      </c>
      <c r="E46" s="18">
        <v>48186</v>
      </c>
      <c r="F46" s="18">
        <v>77607</v>
      </c>
      <c r="G46" s="16">
        <f t="shared" si="6"/>
        <v>62.1</v>
      </c>
      <c r="H46" s="18">
        <v>2280836</v>
      </c>
      <c r="I46" s="18">
        <v>2365407</v>
      </c>
      <c r="J46" s="16">
        <f t="shared" si="7"/>
        <v>96.4</v>
      </c>
      <c r="K46" s="19">
        <f t="shared" si="9"/>
        <v>2885243</v>
      </c>
      <c r="L46" s="19">
        <f t="shared" si="9"/>
        <v>2817062</v>
      </c>
      <c r="M46" s="20">
        <f t="shared" si="8"/>
        <v>102.4</v>
      </c>
    </row>
    <row r="47" spans="1:13" ht="16.5" customHeight="1">
      <c r="A47" s="22" t="s">
        <v>51</v>
      </c>
      <c r="B47" s="18">
        <v>188233</v>
      </c>
      <c r="C47" s="18">
        <v>160103</v>
      </c>
      <c r="D47" s="16">
        <f t="shared" si="5"/>
        <v>117.6</v>
      </c>
      <c r="E47" s="18">
        <v>82047</v>
      </c>
      <c r="F47" s="18">
        <v>32912</v>
      </c>
      <c r="G47" s="16">
        <f t="shared" si="6"/>
        <v>249.3</v>
      </c>
      <c r="H47" s="18">
        <v>3393843</v>
      </c>
      <c r="I47" s="18">
        <v>3469947</v>
      </c>
      <c r="J47" s="16">
        <f t="shared" si="7"/>
        <v>97.8</v>
      </c>
      <c r="K47" s="19">
        <f t="shared" si="9"/>
        <v>3664123</v>
      </c>
      <c r="L47" s="19">
        <f t="shared" si="9"/>
        <v>3662962</v>
      </c>
      <c r="M47" s="20">
        <f t="shared" si="8"/>
        <v>100</v>
      </c>
    </row>
    <row r="48" spans="1:13" ht="16.5" customHeight="1">
      <c r="A48" s="13" t="s">
        <v>52</v>
      </c>
      <c r="B48" s="18">
        <v>96661</v>
      </c>
      <c r="C48" s="18">
        <v>90315</v>
      </c>
      <c r="D48" s="16">
        <f>IF(OR(B48=0,C48=0),"　　－　　",ROUND(B48/C48*100,1))</f>
        <v>107</v>
      </c>
      <c r="E48" s="18">
        <v>0</v>
      </c>
      <c r="F48" s="18">
        <v>0</v>
      </c>
      <c r="G48" s="16" t="str">
        <f t="shared" si="6"/>
        <v>　　－　　</v>
      </c>
      <c r="H48" s="18">
        <v>2063334</v>
      </c>
      <c r="I48" s="18">
        <v>2212649</v>
      </c>
      <c r="J48" s="16">
        <f t="shared" si="7"/>
        <v>93.3</v>
      </c>
      <c r="K48" s="19">
        <f>+B48+E48+H48</f>
        <v>2159995</v>
      </c>
      <c r="L48" s="19">
        <f>+C48+F48+I48</f>
        <v>2302964</v>
      </c>
      <c r="M48" s="20">
        <f t="shared" si="8"/>
        <v>93.8</v>
      </c>
    </row>
    <row r="49" spans="1:13" ht="16.5" customHeight="1">
      <c r="A49" s="22" t="s">
        <v>53</v>
      </c>
      <c r="B49" s="18">
        <v>131494</v>
      </c>
      <c r="C49" s="18">
        <v>106252</v>
      </c>
      <c r="D49" s="16">
        <f t="shared" si="5"/>
        <v>123.8</v>
      </c>
      <c r="E49" s="18">
        <v>0</v>
      </c>
      <c r="F49" s="18">
        <v>0</v>
      </c>
      <c r="G49" s="16" t="str">
        <f t="shared" si="6"/>
        <v>　　－　　</v>
      </c>
      <c r="H49" s="18">
        <v>2036736</v>
      </c>
      <c r="I49" s="18">
        <v>1984539</v>
      </c>
      <c r="J49" s="16">
        <f t="shared" si="7"/>
        <v>102.6</v>
      </c>
      <c r="K49" s="19">
        <f t="shared" si="9"/>
        <v>2168230</v>
      </c>
      <c r="L49" s="19">
        <f t="shared" si="9"/>
        <v>2090791</v>
      </c>
      <c r="M49" s="20">
        <f t="shared" si="8"/>
        <v>103.7</v>
      </c>
    </row>
    <row r="50" spans="1:13" ht="16.5" customHeight="1">
      <c r="A50" s="13" t="s">
        <v>54</v>
      </c>
      <c r="B50" s="18">
        <v>1331303</v>
      </c>
      <c r="C50" s="18">
        <v>1449934</v>
      </c>
      <c r="D50" s="16">
        <f t="shared" si="5"/>
        <v>91.8</v>
      </c>
      <c r="E50" s="18">
        <v>0</v>
      </c>
      <c r="F50" s="18">
        <v>0</v>
      </c>
      <c r="G50" s="16" t="str">
        <f t="shared" si="6"/>
        <v>　　－　　</v>
      </c>
      <c r="H50" s="18">
        <v>0</v>
      </c>
      <c r="I50" s="18">
        <v>0</v>
      </c>
      <c r="J50" s="16" t="str">
        <f t="shared" si="7"/>
        <v>　　－　　</v>
      </c>
      <c r="K50" s="19">
        <f t="shared" si="9"/>
        <v>1331303</v>
      </c>
      <c r="L50" s="19">
        <f t="shared" si="9"/>
        <v>1449934</v>
      </c>
      <c r="M50" s="20">
        <f t="shared" si="8"/>
        <v>91.8</v>
      </c>
    </row>
    <row r="51" spans="1:13" ht="15.75" customHeight="1">
      <c r="A51" s="22" t="s">
        <v>55</v>
      </c>
      <c r="B51" s="18">
        <v>1979659</v>
      </c>
      <c r="C51" s="18">
        <v>1508924</v>
      </c>
      <c r="D51" s="16">
        <f t="shared" si="5"/>
        <v>131.2</v>
      </c>
      <c r="E51" s="18">
        <v>0</v>
      </c>
      <c r="F51" s="18">
        <v>0</v>
      </c>
      <c r="G51" s="16" t="str">
        <f t="shared" si="6"/>
        <v>　　－　　</v>
      </c>
      <c r="H51" s="18">
        <v>59545</v>
      </c>
      <c r="I51" s="18">
        <v>55877</v>
      </c>
      <c r="J51" s="16">
        <f t="shared" si="7"/>
        <v>106.6</v>
      </c>
      <c r="K51" s="19">
        <f t="shared" si="9"/>
        <v>2039204</v>
      </c>
      <c r="L51" s="19">
        <f t="shared" si="9"/>
        <v>1564801</v>
      </c>
      <c r="M51" s="20">
        <f t="shared" si="8"/>
        <v>130.3</v>
      </c>
    </row>
    <row r="52" spans="1:13" ht="15.75" customHeight="1">
      <c r="A52" s="22" t="s">
        <v>56</v>
      </c>
      <c r="B52" s="18">
        <v>610249</v>
      </c>
      <c r="C52" s="18">
        <v>451751</v>
      </c>
      <c r="D52" s="16">
        <f t="shared" si="5"/>
        <v>135.1</v>
      </c>
      <c r="E52" s="18">
        <v>9740</v>
      </c>
      <c r="F52" s="18">
        <v>3778</v>
      </c>
      <c r="G52" s="16">
        <f t="shared" si="6"/>
        <v>257.8</v>
      </c>
      <c r="H52" s="18">
        <v>1919118</v>
      </c>
      <c r="I52" s="18">
        <v>1948249</v>
      </c>
      <c r="J52" s="16">
        <f t="shared" si="7"/>
        <v>98.5</v>
      </c>
      <c r="K52" s="19">
        <f t="shared" si="9"/>
        <v>2539107</v>
      </c>
      <c r="L52" s="19">
        <f t="shared" si="9"/>
        <v>2403778</v>
      </c>
      <c r="M52" s="20">
        <f t="shared" si="8"/>
        <v>105.6</v>
      </c>
    </row>
    <row r="53" spans="1:13" ht="16.5" customHeight="1">
      <c r="A53" s="22" t="s">
        <v>57</v>
      </c>
      <c r="B53" s="18">
        <v>337414</v>
      </c>
      <c r="C53" s="18">
        <v>330472</v>
      </c>
      <c r="D53" s="16">
        <f t="shared" si="5"/>
        <v>102.1</v>
      </c>
      <c r="E53" s="18">
        <v>0</v>
      </c>
      <c r="F53" s="18">
        <v>0</v>
      </c>
      <c r="G53" s="16" t="str">
        <f t="shared" si="6"/>
        <v>　　－　　</v>
      </c>
      <c r="H53" s="18">
        <v>634617</v>
      </c>
      <c r="I53" s="18">
        <v>723624</v>
      </c>
      <c r="J53" s="16">
        <f t="shared" si="7"/>
        <v>87.7</v>
      </c>
      <c r="K53" s="19">
        <f t="shared" si="9"/>
        <v>972031</v>
      </c>
      <c r="L53" s="19">
        <f t="shared" si="9"/>
        <v>1054096</v>
      </c>
      <c r="M53" s="20">
        <f t="shared" si="8"/>
        <v>92.2</v>
      </c>
    </row>
    <row r="54" spans="1:14" ht="16.5" customHeight="1">
      <c r="A54" s="22" t="s">
        <v>58</v>
      </c>
      <c r="B54" s="18">
        <v>898118</v>
      </c>
      <c r="C54" s="18">
        <v>528828</v>
      </c>
      <c r="D54" s="16">
        <f t="shared" si="5"/>
        <v>169.8</v>
      </c>
      <c r="E54" s="18">
        <v>0</v>
      </c>
      <c r="F54" s="18">
        <v>38</v>
      </c>
      <c r="G54" s="16" t="str">
        <f t="shared" si="6"/>
        <v>　　－　　</v>
      </c>
      <c r="H54" s="18">
        <v>1186220</v>
      </c>
      <c r="I54" s="18">
        <v>1114909</v>
      </c>
      <c r="J54" s="16">
        <f>IF(OR(H54=0,I54=0),"　　－　　",ROUND(H54/I54*100,1))</f>
        <v>106.4</v>
      </c>
      <c r="K54" s="19">
        <f t="shared" si="9"/>
        <v>2084338</v>
      </c>
      <c r="L54" s="19">
        <f t="shared" si="9"/>
        <v>1643775</v>
      </c>
      <c r="M54" s="20">
        <f t="shared" si="8"/>
        <v>126.8</v>
      </c>
      <c r="N54" s="3"/>
    </row>
    <row r="55" spans="1:14" ht="16.5" customHeight="1">
      <c r="A55" s="22" t="s">
        <v>59</v>
      </c>
      <c r="B55" s="18">
        <v>1929798</v>
      </c>
      <c r="C55" s="18">
        <v>1446947</v>
      </c>
      <c r="D55" s="16">
        <f t="shared" si="5"/>
        <v>133.4</v>
      </c>
      <c r="E55" s="18">
        <v>6122</v>
      </c>
      <c r="F55" s="18">
        <v>10039</v>
      </c>
      <c r="G55" s="16">
        <f t="shared" si="6"/>
        <v>61</v>
      </c>
      <c r="H55" s="18">
        <v>558527</v>
      </c>
      <c r="I55" s="18">
        <v>414011</v>
      </c>
      <c r="J55" s="16">
        <f t="shared" si="7"/>
        <v>134.9</v>
      </c>
      <c r="K55" s="19">
        <f t="shared" si="9"/>
        <v>2494447</v>
      </c>
      <c r="L55" s="19">
        <f t="shared" si="9"/>
        <v>1870997</v>
      </c>
      <c r="M55" s="20">
        <f t="shared" si="8"/>
        <v>133.3</v>
      </c>
      <c r="N55" s="3"/>
    </row>
    <row r="56" spans="1:14" ht="16.5" customHeight="1">
      <c r="A56" s="22" t="s">
        <v>60</v>
      </c>
      <c r="B56" s="18">
        <v>400598</v>
      </c>
      <c r="C56" s="18">
        <v>338000</v>
      </c>
      <c r="D56" s="16">
        <f t="shared" si="5"/>
        <v>118.5</v>
      </c>
      <c r="E56" s="18">
        <v>98772</v>
      </c>
      <c r="F56" s="18">
        <v>70646</v>
      </c>
      <c r="G56" s="16">
        <f t="shared" si="6"/>
        <v>139.8</v>
      </c>
      <c r="H56" s="18">
        <v>755519</v>
      </c>
      <c r="I56" s="18">
        <v>912154</v>
      </c>
      <c r="J56" s="16">
        <f t="shared" si="7"/>
        <v>82.8</v>
      </c>
      <c r="K56" s="19">
        <f t="shared" si="9"/>
        <v>1254889</v>
      </c>
      <c r="L56" s="19">
        <f t="shared" si="9"/>
        <v>1320800</v>
      </c>
      <c r="M56" s="20">
        <f t="shared" si="8"/>
        <v>95</v>
      </c>
      <c r="N56" s="3"/>
    </row>
    <row r="57" spans="1:13" ht="16.5" customHeight="1">
      <c r="A57" s="22" t="s">
        <v>61</v>
      </c>
      <c r="B57" s="18">
        <v>2045770</v>
      </c>
      <c r="C57" s="18">
        <v>1722535</v>
      </c>
      <c r="D57" s="16">
        <f t="shared" si="5"/>
        <v>118.8</v>
      </c>
      <c r="E57" s="18">
        <v>0</v>
      </c>
      <c r="F57" s="18">
        <v>19976</v>
      </c>
      <c r="G57" s="16" t="str">
        <f t="shared" si="6"/>
        <v>　　－　　</v>
      </c>
      <c r="H57" s="18">
        <v>0</v>
      </c>
      <c r="I57" s="18">
        <v>0</v>
      </c>
      <c r="J57" s="16" t="str">
        <f t="shared" si="7"/>
        <v>　　－　　</v>
      </c>
      <c r="K57" s="19">
        <f t="shared" si="9"/>
        <v>2045770</v>
      </c>
      <c r="L57" s="19">
        <f t="shared" si="9"/>
        <v>1742511</v>
      </c>
      <c r="M57" s="20">
        <f t="shared" si="8"/>
        <v>117.4</v>
      </c>
    </row>
    <row r="58" spans="1:13" ht="16.5" customHeight="1">
      <c r="A58" s="22" t="s">
        <v>62</v>
      </c>
      <c r="B58" s="18">
        <v>1185649</v>
      </c>
      <c r="C58" s="18">
        <v>997409</v>
      </c>
      <c r="D58" s="16">
        <f t="shared" si="5"/>
        <v>118.9</v>
      </c>
      <c r="E58" s="18">
        <v>0</v>
      </c>
      <c r="F58" s="18">
        <v>0</v>
      </c>
      <c r="G58" s="16" t="str">
        <f t="shared" si="6"/>
        <v>　　－　　</v>
      </c>
      <c r="H58" s="18">
        <v>74809</v>
      </c>
      <c r="I58" s="18">
        <v>70357</v>
      </c>
      <c r="J58" s="16">
        <f t="shared" si="7"/>
        <v>106.3</v>
      </c>
      <c r="K58" s="19">
        <f t="shared" si="9"/>
        <v>1260458</v>
      </c>
      <c r="L58" s="19">
        <f t="shared" si="9"/>
        <v>1067766</v>
      </c>
      <c r="M58" s="20">
        <f t="shared" si="8"/>
        <v>118</v>
      </c>
    </row>
    <row r="59" spans="1:14" ht="16.5" customHeight="1">
      <c r="A59" s="13" t="s">
        <v>63</v>
      </c>
      <c r="B59" s="18">
        <v>258559</v>
      </c>
      <c r="C59" s="18">
        <v>217242</v>
      </c>
      <c r="D59" s="16">
        <f t="shared" si="5"/>
        <v>119</v>
      </c>
      <c r="E59" s="18">
        <v>1562</v>
      </c>
      <c r="F59" s="18">
        <v>1411</v>
      </c>
      <c r="G59" s="16">
        <f t="shared" si="6"/>
        <v>110.7</v>
      </c>
      <c r="H59" s="18">
        <v>944303</v>
      </c>
      <c r="I59" s="18">
        <v>1000339</v>
      </c>
      <c r="J59" s="16">
        <f t="shared" si="7"/>
        <v>94.4</v>
      </c>
      <c r="K59" s="19">
        <f t="shared" si="9"/>
        <v>1204424</v>
      </c>
      <c r="L59" s="19">
        <f t="shared" si="9"/>
        <v>1218992</v>
      </c>
      <c r="M59" s="20">
        <f t="shared" si="8"/>
        <v>98.8</v>
      </c>
      <c r="N59" s="3"/>
    </row>
    <row r="60" spans="1:13" ht="16.5" customHeight="1">
      <c r="A60" s="22" t="s">
        <v>64</v>
      </c>
      <c r="B60" s="18">
        <v>294278</v>
      </c>
      <c r="C60" s="18">
        <v>189732</v>
      </c>
      <c r="D60" s="16">
        <f>IF(OR(B60=0,C60=0),"　　－　　",ROUND(B60/C60*100,1))</f>
        <v>155.1</v>
      </c>
      <c r="E60" s="18">
        <v>1465</v>
      </c>
      <c r="F60" s="18">
        <v>0</v>
      </c>
      <c r="G60" s="16" t="str">
        <f t="shared" si="6"/>
        <v>　　－　　</v>
      </c>
      <c r="H60" s="18">
        <v>1210906</v>
      </c>
      <c r="I60" s="18">
        <v>1224607</v>
      </c>
      <c r="J60" s="16">
        <f t="shared" si="7"/>
        <v>98.9</v>
      </c>
      <c r="K60" s="19">
        <f>+B60+E60+H60</f>
        <v>1506649</v>
      </c>
      <c r="L60" s="19">
        <f>+C60+F60+I60</f>
        <v>1414339</v>
      </c>
      <c r="M60" s="20">
        <f t="shared" si="8"/>
        <v>106.5</v>
      </c>
    </row>
    <row r="61" spans="1:13" ht="16.5" customHeight="1">
      <c r="A61" s="30" t="s">
        <v>65</v>
      </c>
      <c r="B61" s="18">
        <v>32165</v>
      </c>
      <c r="C61" s="18">
        <v>12652</v>
      </c>
      <c r="D61" s="16">
        <f>IF(OR(B61=0,C61=0),"　　－　　",ROUND(B61/C61*100,1))</f>
        <v>254.2</v>
      </c>
      <c r="E61" s="18">
        <v>2017220</v>
      </c>
      <c r="F61" s="18">
        <v>1587085</v>
      </c>
      <c r="G61" s="16">
        <f t="shared" si="6"/>
        <v>127.1</v>
      </c>
      <c r="H61" s="18">
        <v>59906</v>
      </c>
      <c r="I61" s="18">
        <v>24925</v>
      </c>
      <c r="J61" s="16">
        <f t="shared" si="7"/>
        <v>240.3</v>
      </c>
      <c r="K61" s="19">
        <f t="shared" si="9"/>
        <v>2109291</v>
      </c>
      <c r="L61" s="19">
        <f t="shared" si="9"/>
        <v>1624662</v>
      </c>
      <c r="M61" s="20">
        <f t="shared" si="8"/>
        <v>129.8</v>
      </c>
    </row>
    <row r="62" spans="1:14" ht="16.5" customHeight="1">
      <c r="A62" s="22" t="s">
        <v>66</v>
      </c>
      <c r="B62" s="18">
        <v>664909</v>
      </c>
      <c r="C62" s="18">
        <v>463637</v>
      </c>
      <c r="D62" s="16">
        <f t="shared" si="5"/>
        <v>143.4</v>
      </c>
      <c r="E62" s="18">
        <v>17348</v>
      </c>
      <c r="F62" s="18">
        <v>5538</v>
      </c>
      <c r="G62" s="16">
        <f t="shared" si="6"/>
        <v>313.3</v>
      </c>
      <c r="H62" s="18">
        <v>1069764</v>
      </c>
      <c r="I62" s="18">
        <v>969080</v>
      </c>
      <c r="J62" s="16">
        <f t="shared" si="7"/>
        <v>110.4</v>
      </c>
      <c r="K62" s="19">
        <f t="shared" si="9"/>
        <v>1752021</v>
      </c>
      <c r="L62" s="19">
        <f t="shared" si="9"/>
        <v>1438255</v>
      </c>
      <c r="M62" s="20">
        <f t="shared" si="8"/>
        <v>121.8</v>
      </c>
      <c r="N62" s="3"/>
    </row>
    <row r="63" spans="1:14" ht="16.5" customHeight="1">
      <c r="A63" s="22" t="s">
        <v>67</v>
      </c>
      <c r="B63" s="18">
        <v>168417</v>
      </c>
      <c r="C63" s="18">
        <v>165292</v>
      </c>
      <c r="D63" s="16">
        <f t="shared" si="5"/>
        <v>101.9</v>
      </c>
      <c r="E63" s="18">
        <v>0</v>
      </c>
      <c r="F63" s="18">
        <v>0</v>
      </c>
      <c r="G63" s="16" t="str">
        <f t="shared" si="6"/>
        <v>　　－　　</v>
      </c>
      <c r="H63" s="18">
        <v>874043</v>
      </c>
      <c r="I63" s="18">
        <v>955541</v>
      </c>
      <c r="J63" s="16">
        <f t="shared" si="7"/>
        <v>91.5</v>
      </c>
      <c r="K63" s="19">
        <f t="shared" si="9"/>
        <v>1042460</v>
      </c>
      <c r="L63" s="19">
        <f t="shared" si="9"/>
        <v>1120833</v>
      </c>
      <c r="M63" s="20">
        <f t="shared" si="8"/>
        <v>93</v>
      </c>
      <c r="N63" s="3"/>
    </row>
    <row r="64" spans="1:14" ht="16.5" customHeight="1">
      <c r="A64" s="22" t="s">
        <v>68</v>
      </c>
      <c r="B64" s="18">
        <v>79501</v>
      </c>
      <c r="C64" s="18">
        <v>50802</v>
      </c>
      <c r="D64" s="16">
        <f t="shared" si="5"/>
        <v>156.5</v>
      </c>
      <c r="E64" s="18">
        <v>0</v>
      </c>
      <c r="F64" s="18">
        <v>0</v>
      </c>
      <c r="G64" s="16" t="str">
        <f t="shared" si="6"/>
        <v>　　－　　</v>
      </c>
      <c r="H64" s="18">
        <v>601727</v>
      </c>
      <c r="I64" s="18">
        <v>802311</v>
      </c>
      <c r="J64" s="16">
        <f t="shared" si="7"/>
        <v>75</v>
      </c>
      <c r="K64" s="19">
        <f t="shared" si="9"/>
        <v>681228</v>
      </c>
      <c r="L64" s="19">
        <f t="shared" si="9"/>
        <v>853113</v>
      </c>
      <c r="M64" s="20">
        <f t="shared" si="8"/>
        <v>79.9</v>
      </c>
      <c r="N64" s="3"/>
    </row>
    <row r="65" spans="1:14" ht="16.5" customHeight="1">
      <c r="A65" s="13" t="s">
        <v>69</v>
      </c>
      <c r="B65" s="18">
        <v>207150</v>
      </c>
      <c r="C65" s="18">
        <v>200913</v>
      </c>
      <c r="D65" s="16">
        <f t="shared" si="5"/>
        <v>103.1</v>
      </c>
      <c r="E65" s="18">
        <v>0</v>
      </c>
      <c r="F65" s="18">
        <v>0</v>
      </c>
      <c r="G65" s="16" t="str">
        <f t="shared" si="6"/>
        <v>　　－　　</v>
      </c>
      <c r="H65" s="18">
        <v>1039161</v>
      </c>
      <c r="I65" s="18">
        <v>1058990</v>
      </c>
      <c r="J65" s="16">
        <f t="shared" si="7"/>
        <v>98.1</v>
      </c>
      <c r="K65" s="19">
        <f t="shared" si="9"/>
        <v>1246311</v>
      </c>
      <c r="L65" s="19">
        <f t="shared" si="9"/>
        <v>1259903</v>
      </c>
      <c r="M65" s="20">
        <f t="shared" si="8"/>
        <v>98.9</v>
      </c>
      <c r="N65" s="3"/>
    </row>
    <row r="66" spans="1:13" ht="16.5" customHeight="1">
      <c r="A66" s="13" t="s">
        <v>70</v>
      </c>
      <c r="B66" s="18">
        <v>0</v>
      </c>
      <c r="C66" s="18">
        <v>0</v>
      </c>
      <c r="D66" s="16" t="str">
        <f t="shared" si="5"/>
        <v>　　－　　</v>
      </c>
      <c r="E66" s="18">
        <v>0</v>
      </c>
      <c r="F66" s="18">
        <v>0</v>
      </c>
      <c r="G66" s="16" t="str">
        <f t="shared" si="6"/>
        <v>　　－　　</v>
      </c>
      <c r="H66" s="18">
        <v>310314</v>
      </c>
      <c r="I66" s="18">
        <v>340383</v>
      </c>
      <c r="J66" s="16">
        <f t="shared" si="7"/>
        <v>91.2</v>
      </c>
      <c r="K66" s="19">
        <f t="shared" si="9"/>
        <v>310314</v>
      </c>
      <c r="L66" s="19">
        <f t="shared" si="9"/>
        <v>340383</v>
      </c>
      <c r="M66" s="20">
        <f t="shared" si="8"/>
        <v>91.2</v>
      </c>
    </row>
    <row r="67" spans="1:13" ht="16.5" customHeight="1">
      <c r="A67" s="31" t="s">
        <v>0</v>
      </c>
      <c r="B67" s="18">
        <v>1264840</v>
      </c>
      <c r="C67" s="18">
        <v>813182</v>
      </c>
      <c r="D67" s="16">
        <f t="shared" si="5"/>
        <v>155.5</v>
      </c>
      <c r="E67" s="18">
        <v>235485</v>
      </c>
      <c r="F67" s="18">
        <v>153655</v>
      </c>
      <c r="G67" s="16">
        <f t="shared" si="6"/>
        <v>153.3</v>
      </c>
      <c r="H67" s="18">
        <v>20791228</v>
      </c>
      <c r="I67" s="18">
        <v>17302520</v>
      </c>
      <c r="J67" s="16">
        <f t="shared" si="7"/>
        <v>120.2</v>
      </c>
      <c r="K67" s="19">
        <f t="shared" si="9"/>
        <v>22291553</v>
      </c>
      <c r="L67" s="19">
        <f t="shared" si="9"/>
        <v>18269357</v>
      </c>
      <c r="M67" s="32">
        <f t="shared" si="8"/>
        <v>122</v>
      </c>
    </row>
    <row r="68" spans="1:14" ht="18.75" customHeight="1">
      <c r="A68" s="26" t="s">
        <v>78</v>
      </c>
      <c r="B68" s="27">
        <f>SUM(B40:B67)</f>
        <v>25048412</v>
      </c>
      <c r="C68" s="27">
        <f>SUM(C40:C67)</f>
        <v>20771424</v>
      </c>
      <c r="D68" s="29">
        <f t="shared" si="5"/>
        <v>120.6</v>
      </c>
      <c r="E68" s="27">
        <f>SUM(E40:E67)</f>
        <v>2524857</v>
      </c>
      <c r="F68" s="27">
        <f>SUM(F40:F67)</f>
        <v>1984885</v>
      </c>
      <c r="G68" s="29">
        <f t="shared" si="6"/>
        <v>127.2</v>
      </c>
      <c r="H68" s="27">
        <f>SUM(H40:H67)</f>
        <v>48718438</v>
      </c>
      <c r="I68" s="27">
        <f>SUM(I40:I67)</f>
        <v>45820689</v>
      </c>
      <c r="J68" s="29">
        <f t="shared" si="7"/>
        <v>106.3</v>
      </c>
      <c r="K68" s="27">
        <f>SUM(K40:K67)</f>
        <v>76291707</v>
      </c>
      <c r="L68" s="27">
        <f>SUM(L40:L67)</f>
        <v>68576998</v>
      </c>
      <c r="M68" s="29">
        <f t="shared" si="8"/>
        <v>111.2</v>
      </c>
      <c r="N68" s="33"/>
    </row>
    <row r="69" spans="1:13" ht="18" customHeight="1">
      <c r="A69" s="26" t="s">
        <v>1</v>
      </c>
      <c r="B69" s="34">
        <f>SUM(B39+B68)</f>
        <v>197659523</v>
      </c>
      <c r="C69" s="34">
        <f>SUM(C39+C68)</f>
        <v>157384411</v>
      </c>
      <c r="D69" s="29">
        <f t="shared" si="5"/>
        <v>125.6</v>
      </c>
      <c r="E69" s="34">
        <f>SUM(E39+E68)</f>
        <v>5228539</v>
      </c>
      <c r="F69" s="34">
        <f>SUM(F39+F68)</f>
        <v>3902089</v>
      </c>
      <c r="G69" s="29">
        <f>IF(OR(E69=0,F69=0),"　　－　　",ROUND(E69/F69*100,1))</f>
        <v>134</v>
      </c>
      <c r="H69" s="34">
        <f>SUM(H39+H68)</f>
        <v>348010685</v>
      </c>
      <c r="I69" s="34">
        <f>SUM(I39+I68)</f>
        <v>353993677</v>
      </c>
      <c r="J69" s="29">
        <f>IF(OR(H69=0,I69=0),"　　－　　",ROUND(H69/I69*100,1))</f>
        <v>98.3</v>
      </c>
      <c r="K69" s="34">
        <f>SUM(K39+K68)</f>
        <v>550898747</v>
      </c>
      <c r="L69" s="34">
        <f>SUM(L39+L68)</f>
        <v>515280177</v>
      </c>
      <c r="M69" s="29">
        <f>IF(OR(K69=0,L69=0),"　　－　　",ROUND(K69/L69*100,1))</f>
        <v>106.9</v>
      </c>
    </row>
    <row r="70" spans="1:13" ht="18" customHeight="1">
      <c r="A70" s="26" t="s">
        <v>71</v>
      </c>
      <c r="B70" s="34">
        <f>SUM(B69-B67)</f>
        <v>196394683</v>
      </c>
      <c r="C70" s="34">
        <f>SUM(C69-C67)</f>
        <v>156571229</v>
      </c>
      <c r="D70" s="29">
        <f>IF(OR(B70=0,C70=0),"　　－　　",ROUND(B70/C70*100,1))</f>
        <v>125.4</v>
      </c>
      <c r="E70" s="34">
        <f>SUM(E69-E67)</f>
        <v>4993054</v>
      </c>
      <c r="F70" s="34">
        <f>SUM(F69-F67)</f>
        <v>3748434</v>
      </c>
      <c r="G70" s="29">
        <f>IF(OR(E70=0,F70=0),"　　－　　",ROUND(E70/F70*100,1))</f>
        <v>133.2</v>
      </c>
      <c r="H70" s="34">
        <f>SUM(H69-H67)</f>
        <v>327219457</v>
      </c>
      <c r="I70" s="34">
        <f>SUM(I69-I67)</f>
        <v>336691157</v>
      </c>
      <c r="J70" s="29">
        <f>IF(OR(H70=0,I70=0),"　　－　　",ROUND(H70/I70*100,1))</f>
        <v>97.2</v>
      </c>
      <c r="K70" s="34">
        <f>SUM(K69-K67)</f>
        <v>528607194</v>
      </c>
      <c r="L70" s="34">
        <f>SUM(L69-L67)</f>
        <v>497010820</v>
      </c>
      <c r="M70" s="29">
        <f>IF(OR(K70=0,L70=0),"　　－　　",ROUND(K70/L70*100,1))</f>
        <v>106.4</v>
      </c>
    </row>
    <row r="71" spans="1:13" ht="18" customHeight="1">
      <c r="A71" s="35" t="s">
        <v>74</v>
      </c>
      <c r="B71" s="35"/>
      <c r="C71" s="35"/>
      <c r="D71" s="35"/>
      <c r="E71" s="35"/>
      <c r="F71" s="4" t="s">
        <v>72</v>
      </c>
      <c r="G71" s="36"/>
      <c r="H71" s="37"/>
      <c r="I71" s="37"/>
      <c r="J71" s="36"/>
      <c r="K71" s="37"/>
      <c r="L71" s="37"/>
      <c r="M71" s="36"/>
    </row>
    <row r="72" spans="1:14" ht="17.25" customHeight="1">
      <c r="A72" s="38" t="s">
        <v>2</v>
      </c>
      <c r="B72" s="27">
        <v>35810081</v>
      </c>
      <c r="C72" s="27">
        <v>24888608</v>
      </c>
      <c r="D72" s="29">
        <f>IF(OR(B72=0,C72=0),"　　－　　",ROUND(B72/C72*100,1))</f>
        <v>143.9</v>
      </c>
      <c r="E72" s="27">
        <v>2693474</v>
      </c>
      <c r="F72" s="27">
        <v>2137858</v>
      </c>
      <c r="G72" s="29">
        <f>IF(OR(E72=0,F72=0),"　　－　　",ROUND(E72/F72*100,1))</f>
        <v>126</v>
      </c>
      <c r="H72" s="27">
        <v>63607086</v>
      </c>
      <c r="I72" s="27">
        <v>64941316</v>
      </c>
      <c r="J72" s="29">
        <f>IF(OR(H72=0,I72=0),"　　－　　",ROUND(H72/I72*100,1))</f>
        <v>97.9</v>
      </c>
      <c r="K72" s="39">
        <f>SUM(B72+E72+H72)</f>
        <v>102110641</v>
      </c>
      <c r="L72" s="39">
        <f>SUM(C72+F72+I72)</f>
        <v>91967782</v>
      </c>
      <c r="M72" s="29">
        <f>IF(OR(K72=0,L72=0),"　　－　　",ROUND(K72/L72*100,1))</f>
        <v>111</v>
      </c>
      <c r="N72" s="3"/>
    </row>
    <row r="73" spans="1:15" ht="18" customHeight="1">
      <c r="A73" s="10" t="s">
        <v>75</v>
      </c>
      <c r="N73" s="3"/>
      <c r="O73" s="3"/>
    </row>
    <row r="74" spans="1:15" ht="15" customHeight="1">
      <c r="A74" s="3"/>
      <c r="O74" s="3"/>
    </row>
    <row r="75" ht="15" customHeight="1">
      <c r="A75" s="3"/>
    </row>
    <row r="76" ht="16.5">
      <c r="A76" s="3"/>
    </row>
    <row r="77" ht="16.5">
      <c r="A77" s="3"/>
    </row>
    <row r="78" ht="16.5">
      <c r="A78" s="3"/>
    </row>
    <row r="79" ht="16.5">
      <c r="A79" s="3"/>
    </row>
    <row r="80" ht="16.5">
      <c r="A80" s="3"/>
    </row>
    <row r="81" ht="16.5">
      <c r="A81" s="3"/>
    </row>
    <row r="82" ht="16.5">
      <c r="A82" s="3"/>
    </row>
    <row r="83" ht="16.5">
      <c r="A83" s="3"/>
    </row>
    <row r="84" ht="16.5">
      <c r="A84" s="3"/>
    </row>
    <row r="85" ht="16.5">
      <c r="A85" s="3"/>
    </row>
    <row r="86" ht="16.5">
      <c r="A86" s="3"/>
    </row>
    <row r="87" ht="16.5">
      <c r="A87" s="3"/>
    </row>
    <row r="88" ht="16.5">
      <c r="A88" s="3"/>
    </row>
    <row r="89" ht="16.5">
      <c r="A89" s="3"/>
    </row>
    <row r="90" ht="16.5">
      <c r="A90" s="3"/>
    </row>
    <row r="91" ht="16.5">
      <c r="A91" s="3"/>
    </row>
    <row r="92" ht="16.5">
      <c r="A92" s="3"/>
    </row>
    <row r="93" ht="16.5">
      <c r="A93" s="3"/>
    </row>
    <row r="94" ht="16.5">
      <c r="A94" s="3"/>
    </row>
    <row r="95" ht="16.5">
      <c r="A95" s="3"/>
    </row>
    <row r="96" ht="16.5">
      <c r="A96" s="3"/>
    </row>
    <row r="97" ht="16.5">
      <c r="A97" s="3"/>
    </row>
    <row r="98" ht="16.5">
      <c r="A98" s="3"/>
    </row>
    <row r="99" ht="16.5">
      <c r="A99" s="3"/>
    </row>
    <row r="100" ht="16.5">
      <c r="A100" s="3"/>
    </row>
    <row r="101" ht="16.5">
      <c r="A101" s="3"/>
    </row>
    <row r="102" ht="16.5">
      <c r="A102" s="3"/>
    </row>
    <row r="103" ht="16.5">
      <c r="A103" s="3"/>
    </row>
    <row r="104" ht="16.5">
      <c r="A104" s="3"/>
    </row>
    <row r="105" ht="16.5">
      <c r="A105" s="3"/>
    </row>
    <row r="106" ht="16.5">
      <c r="A106" s="3"/>
    </row>
    <row r="107" ht="16.5">
      <c r="A107" s="3"/>
    </row>
    <row r="108" ht="16.5">
      <c r="A108" s="3"/>
    </row>
    <row r="109" ht="16.5">
      <c r="A109" s="3"/>
    </row>
    <row r="110" ht="16.5">
      <c r="A110" s="3"/>
    </row>
    <row r="111" ht="16.5">
      <c r="A111" s="3"/>
    </row>
    <row r="112" ht="16.5">
      <c r="A112" s="3"/>
    </row>
    <row r="113" ht="16.5">
      <c r="A113" s="3"/>
    </row>
    <row r="114" ht="16.5">
      <c r="A114" s="3"/>
    </row>
    <row r="115" ht="16.5">
      <c r="A115" s="3"/>
    </row>
    <row r="116" ht="16.5">
      <c r="A116" s="3"/>
    </row>
    <row r="117" ht="16.5">
      <c r="A117" s="3"/>
    </row>
    <row r="118" ht="16.5">
      <c r="A118" s="3"/>
    </row>
    <row r="119" ht="16.5">
      <c r="A119" s="3"/>
    </row>
    <row r="120" ht="16.5">
      <c r="A120" s="3"/>
    </row>
    <row r="121" ht="16.5">
      <c r="A121" s="3"/>
    </row>
    <row r="122" ht="16.5">
      <c r="A122" s="3"/>
    </row>
    <row r="123" ht="16.5">
      <c r="A123" s="3"/>
    </row>
    <row r="124" ht="16.5">
      <c r="A124" s="3"/>
    </row>
    <row r="125" ht="16.5">
      <c r="A125" s="3"/>
    </row>
    <row r="126" ht="16.5">
      <c r="A126" s="3"/>
    </row>
    <row r="127" ht="16.5">
      <c r="A127" s="3"/>
    </row>
    <row r="128" ht="16.5">
      <c r="A128" s="3"/>
    </row>
    <row r="129" ht="16.5">
      <c r="A129" s="3"/>
    </row>
    <row r="130" ht="16.5">
      <c r="A130" s="3"/>
    </row>
    <row r="131" ht="16.5">
      <c r="A131" s="3"/>
    </row>
    <row r="132" ht="16.5">
      <c r="A132" s="3"/>
    </row>
    <row r="133" ht="16.5">
      <c r="A133" s="3"/>
    </row>
    <row r="134" ht="16.5">
      <c r="A134" s="3"/>
    </row>
    <row r="135" ht="16.5">
      <c r="A135" s="3"/>
    </row>
    <row r="136" ht="16.5">
      <c r="A136" s="3"/>
    </row>
    <row r="137" ht="16.5">
      <c r="A137" s="3"/>
    </row>
    <row r="138" ht="16.5">
      <c r="A138" s="3"/>
    </row>
    <row r="139" ht="16.5">
      <c r="A139" s="3"/>
    </row>
    <row r="140" ht="16.5">
      <c r="A140" s="3"/>
    </row>
    <row r="141" ht="16.5">
      <c r="A141" s="3"/>
    </row>
    <row r="142" ht="16.5">
      <c r="A142" s="3"/>
    </row>
    <row r="143" ht="16.5">
      <c r="A143" s="3"/>
    </row>
    <row r="144" ht="16.5">
      <c r="A144" s="3"/>
    </row>
    <row r="145" ht="16.5">
      <c r="A145" s="3"/>
    </row>
    <row r="146" ht="16.5">
      <c r="A146" s="3"/>
    </row>
    <row r="147" ht="16.5">
      <c r="A147" s="3"/>
    </row>
    <row r="148" ht="16.5">
      <c r="A148" s="3"/>
    </row>
    <row r="149" ht="16.5">
      <c r="A149" s="3"/>
    </row>
    <row r="150" ht="16.5">
      <c r="A150" s="3"/>
    </row>
    <row r="151" ht="16.5">
      <c r="A151" s="3"/>
    </row>
    <row r="152" ht="16.5">
      <c r="A152" s="3"/>
    </row>
    <row r="153" ht="16.5">
      <c r="A153" s="3"/>
    </row>
    <row r="154" ht="16.5">
      <c r="A154" s="3"/>
    </row>
    <row r="155" ht="16.5">
      <c r="A155" s="3"/>
    </row>
    <row r="156" ht="16.5">
      <c r="A156" s="3"/>
    </row>
    <row r="157" ht="16.5">
      <c r="A157" s="3"/>
    </row>
    <row r="158" ht="16.5">
      <c r="A158" s="3"/>
    </row>
    <row r="159" ht="16.5">
      <c r="A159" s="3"/>
    </row>
    <row r="160" ht="16.5">
      <c r="A160" s="3"/>
    </row>
    <row r="161" ht="16.5">
      <c r="A161" s="3"/>
    </row>
    <row r="162" ht="16.5">
      <c r="A162" s="3"/>
    </row>
  </sheetData>
  <sheetProtection/>
  <mergeCells count="6">
    <mergeCell ref="K2:M2"/>
    <mergeCell ref="A2:A3"/>
    <mergeCell ref="A71:E71"/>
    <mergeCell ref="B2:D2"/>
    <mergeCell ref="E2:G2"/>
    <mergeCell ref="H2:J2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　　綾子</dc:creator>
  <cp:keywords/>
  <dc:description/>
  <cp:lastModifiedBy>Yoshiro Ishihara</cp:lastModifiedBy>
  <cp:lastPrinted>2010-09-14T12:55:56Z</cp:lastPrinted>
  <dcterms:created xsi:type="dcterms:W3CDTF">1997-01-08T22:48:59Z</dcterms:created>
  <dcterms:modified xsi:type="dcterms:W3CDTF">2010-09-14T13:05:02Z</dcterms:modified>
  <cp:category/>
  <cp:version/>
  <cp:contentType/>
  <cp:contentStatus/>
</cp:coreProperties>
</file>