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76" windowWidth="21240" windowHeight="17460" tabRatio="596" activeTab="0"/>
  </bookViews>
  <sheets>
    <sheet name="62社" sheetId="1" r:id="rId1"/>
  </sheets>
  <definedNames>
    <definedName name="_xlnm.Print_Area" localSheetId="0">'62社'!$A$1:$N$71</definedName>
  </definedNames>
  <calcPr fullCalcOnLoad="1"/>
</workbook>
</file>

<file path=xl/sharedStrings.xml><?xml version="1.0" encoding="utf-8"?>
<sst xmlns="http://schemas.openxmlformats.org/spreadsheetml/2006/main" count="78" uniqueCount="75">
  <si>
    <t>エイチ・アイ・エス</t>
  </si>
  <si>
    <t>JTBトラベランド</t>
  </si>
  <si>
    <t>JTBワールドバケーションズ</t>
  </si>
  <si>
    <t>ANAセールス</t>
  </si>
  <si>
    <t>トップツアー</t>
  </si>
  <si>
    <t>クラブツーリズム</t>
  </si>
  <si>
    <t>日本通運</t>
  </si>
  <si>
    <t>ジャルツアーズ</t>
  </si>
  <si>
    <t>農協観光</t>
  </si>
  <si>
    <t>ジャルパック</t>
  </si>
  <si>
    <t>読売旅行</t>
  </si>
  <si>
    <t>PTS</t>
  </si>
  <si>
    <t>JTBビジネストラベルソリューションズ</t>
  </si>
  <si>
    <t>ジャルセールス</t>
  </si>
  <si>
    <t>Ｉ．ＪＴＢ</t>
  </si>
  <si>
    <t>KNTツーリスト</t>
  </si>
  <si>
    <t>ビッグホリデー</t>
  </si>
  <si>
    <t>日新航空サービス</t>
  </si>
  <si>
    <t>トラベルプラザインターナショナル</t>
  </si>
  <si>
    <t>小計</t>
  </si>
  <si>
    <t>タビックスジャパン</t>
  </si>
  <si>
    <t>エムオーツーリスト</t>
  </si>
  <si>
    <t>京王観光</t>
  </si>
  <si>
    <t>沖縄ツーリスト</t>
  </si>
  <si>
    <t>アールアンドシーツアーズ</t>
  </si>
  <si>
    <t>エヌオーイー</t>
  </si>
  <si>
    <t>日立トラベルビューロー</t>
  </si>
  <si>
    <t>東日観光</t>
  </si>
  <si>
    <t>ユナイテッドツアーズ</t>
  </si>
  <si>
    <t>内外航空サービス</t>
  </si>
  <si>
    <t>フジトラベルサービス</t>
  </si>
  <si>
    <t>JTBグローバルマーケティング＆トラベル</t>
  </si>
  <si>
    <t>エムハートツーリスト</t>
  </si>
  <si>
    <t>京成トラベルサービス</t>
  </si>
  <si>
    <t>西日本旅客鉄道</t>
  </si>
  <si>
    <t>小計</t>
  </si>
  <si>
    <t>合計</t>
  </si>
  <si>
    <t>参考：JTBグループ14社計のうち、株式会社ジェイティービーの14社内取引を相殺したもの。</t>
  </si>
  <si>
    <t>ジェイティービー</t>
  </si>
  <si>
    <t>海外旅行</t>
  </si>
  <si>
    <t>JTB中国四国</t>
  </si>
  <si>
    <t>西鉄旅行</t>
  </si>
  <si>
    <t>JTB東北</t>
  </si>
  <si>
    <t>JTB北海道</t>
  </si>
  <si>
    <t>JTB関東</t>
  </si>
  <si>
    <t>東武トラベル</t>
  </si>
  <si>
    <t>郵船トラベル</t>
  </si>
  <si>
    <t>JTB大阪</t>
  </si>
  <si>
    <t>北海道旅客鉄道</t>
  </si>
  <si>
    <t>九州旅客鉄道</t>
  </si>
  <si>
    <t>小田急トラベル</t>
  </si>
  <si>
    <t>ジャルセールス西日本</t>
  </si>
  <si>
    <t>JTB東海</t>
  </si>
  <si>
    <t>南海国際旅行</t>
  </si>
  <si>
    <t>ジャルセールス北海道</t>
  </si>
  <si>
    <t>京阪交通社</t>
  </si>
  <si>
    <t>ジェイテービー（14社計）</t>
  </si>
  <si>
    <t>2009年4月主要旅行業者の旅行取扱状況速報</t>
  </si>
  <si>
    <t>近畿日本ツーリスト</t>
  </si>
  <si>
    <t>日本旅行</t>
  </si>
  <si>
    <t>阪急交通社</t>
  </si>
  <si>
    <t>会社名</t>
  </si>
  <si>
    <t>外国人旅行</t>
  </si>
  <si>
    <t>国内旅行</t>
  </si>
  <si>
    <t>合計</t>
  </si>
  <si>
    <t>前年比</t>
  </si>
  <si>
    <t>（単位：千円）</t>
  </si>
  <si>
    <t>阪神航空</t>
  </si>
  <si>
    <t>JTB首都圏</t>
  </si>
  <si>
    <t>JTB西日本</t>
  </si>
  <si>
    <t>JTB中部</t>
  </si>
  <si>
    <t>名鉄観光サービス</t>
  </si>
  <si>
    <t>JTB九州</t>
  </si>
  <si>
    <t>ジェイアール東海ツアーズ</t>
  </si>
  <si>
    <t>JTB法人東京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</si>
</sst>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平成角ゴシック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4" fontId="7" fillId="0" borderId="1" xfId="0" applyNumberFormat="1" applyFont="1" applyFill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 applyProtection="1">
      <alignment/>
      <protection/>
    </xf>
    <xf numFmtId="38" fontId="7" fillId="2" borderId="2" xfId="16" applyFont="1" applyFill="1" applyBorder="1" applyAlignment="1" applyProtection="1">
      <alignment/>
      <protection locked="0"/>
    </xf>
    <xf numFmtId="176" fontId="7" fillId="2" borderId="1" xfId="0" applyNumberFormat="1" applyFont="1" applyFill="1" applyBorder="1" applyAlignment="1">
      <alignment/>
    </xf>
    <xf numFmtId="38" fontId="7" fillId="2" borderId="1" xfId="16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38" fontId="7" fillId="2" borderId="4" xfId="16" applyFont="1" applyFill="1" applyBorder="1" applyAlignment="1" applyProtection="1">
      <alignment/>
      <protection locked="0"/>
    </xf>
    <xf numFmtId="176" fontId="7" fillId="2" borderId="4" xfId="0" applyNumberFormat="1" applyFont="1" applyFill="1" applyBorder="1" applyAlignment="1">
      <alignment/>
    </xf>
    <xf numFmtId="38" fontId="7" fillId="2" borderId="3" xfId="16" applyFont="1" applyFill="1" applyBorder="1" applyAlignment="1">
      <alignment/>
    </xf>
    <xf numFmtId="176" fontId="7" fillId="2" borderId="3" xfId="0" applyNumberFormat="1" applyFont="1" applyFill="1" applyBorder="1" applyAlignment="1">
      <alignment/>
    </xf>
    <xf numFmtId="0" fontId="7" fillId="2" borderId="3" xfId="0" applyFont="1" applyFill="1" applyBorder="1" applyAlignment="1" applyProtection="1">
      <alignment shrinkToFit="1"/>
      <protection/>
    </xf>
    <xf numFmtId="0" fontId="7" fillId="2" borderId="3" xfId="0" applyFont="1" applyFill="1" applyBorder="1" applyAlignment="1">
      <alignment/>
    </xf>
    <xf numFmtId="38" fontId="7" fillId="2" borderId="3" xfId="16" applyFont="1" applyFill="1" applyBorder="1" applyAlignment="1" applyProtection="1">
      <alignment/>
      <protection locked="0"/>
    </xf>
    <xf numFmtId="0" fontId="7" fillId="2" borderId="3" xfId="0" applyFont="1" applyFill="1" applyBorder="1" applyAlignment="1">
      <alignment shrinkToFit="1"/>
    </xf>
    <xf numFmtId="0" fontId="7" fillId="2" borderId="4" xfId="0" applyFont="1" applyFill="1" applyBorder="1" applyAlignment="1" applyProtection="1">
      <alignment/>
      <protection/>
    </xf>
    <xf numFmtId="0" fontId="7" fillId="2" borderId="5" xfId="0" applyFont="1" applyFill="1" applyBorder="1" applyAlignment="1">
      <alignment horizontal="center"/>
    </xf>
    <xf numFmtId="38" fontId="7" fillId="2" borderId="5" xfId="16" applyFont="1" applyFill="1" applyBorder="1" applyAlignment="1">
      <alignment/>
    </xf>
    <xf numFmtId="38" fontId="7" fillId="2" borderId="6" xfId="16" applyFont="1" applyFill="1" applyBorder="1" applyAlignment="1">
      <alignment/>
    </xf>
    <xf numFmtId="176" fontId="7" fillId="2" borderId="5" xfId="0" applyNumberFormat="1" applyFont="1" applyFill="1" applyBorder="1" applyAlignment="1">
      <alignment/>
    </xf>
    <xf numFmtId="0" fontId="7" fillId="2" borderId="7" xfId="0" applyFont="1" applyFill="1" applyBorder="1" applyAlignment="1" applyProtection="1">
      <alignment/>
      <protection/>
    </xf>
    <xf numFmtId="176" fontId="7" fillId="2" borderId="7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38" fontId="7" fillId="2" borderId="5" xfId="16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 applyProtection="1">
      <alignment horizontal="centerContinuous"/>
      <protection locked="0"/>
    </xf>
    <xf numFmtId="0" fontId="7" fillId="2" borderId="0" xfId="0" applyFont="1" applyFill="1" applyAlignment="1">
      <alignment horizontal="centerContinuous"/>
    </xf>
    <xf numFmtId="0" fontId="7" fillId="2" borderId="5" xfId="0" applyFont="1" applyFill="1" applyBorder="1" applyAlignment="1" applyProtection="1">
      <alignment/>
      <protection/>
    </xf>
    <xf numFmtId="38" fontId="7" fillId="2" borderId="5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8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0"/>
  <sheetViews>
    <sheetView tabSelected="1" zoomScale="75" zoomScaleNormal="75" workbookViewId="0" topLeftCell="A13">
      <selection activeCell="K79" sqref="K79"/>
    </sheetView>
  </sheetViews>
  <sheetFormatPr defaultColWidth="11.00390625" defaultRowHeight="13.5"/>
  <cols>
    <col min="1" max="1" width="33.375" style="2" customWidth="1"/>
    <col min="2" max="3" width="13.375" style="2" customWidth="1"/>
    <col min="4" max="4" width="8.50390625" style="2" customWidth="1"/>
    <col min="5" max="6" width="12.50390625" style="2" customWidth="1"/>
    <col min="7" max="7" width="8.50390625" style="2" customWidth="1"/>
    <col min="8" max="9" width="13.375" style="2" customWidth="1"/>
    <col min="10" max="10" width="8.50390625" style="2" customWidth="1"/>
    <col min="11" max="12" width="13.375" style="2" customWidth="1"/>
    <col min="13" max="13" width="8.50390625" style="2" customWidth="1"/>
    <col min="14" max="14" width="3.50390625" style="2" customWidth="1"/>
    <col min="15" max="16384" width="9.00390625" style="2" customWidth="1"/>
  </cols>
  <sheetData>
    <row r="1" spans="1:13" ht="16.5" customHeight="1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7"/>
      <c r="M1" s="5" t="s">
        <v>66</v>
      </c>
    </row>
    <row r="2" spans="1:14" ht="16.5" customHeight="1">
      <c r="A2" s="38" t="s">
        <v>61</v>
      </c>
      <c r="B2" s="40" t="s">
        <v>39</v>
      </c>
      <c r="C2" s="41"/>
      <c r="D2" s="42"/>
      <c r="E2" s="40" t="s">
        <v>62</v>
      </c>
      <c r="F2" s="41"/>
      <c r="G2" s="42"/>
      <c r="H2" s="40" t="s">
        <v>63</v>
      </c>
      <c r="I2" s="41"/>
      <c r="J2" s="42"/>
      <c r="K2" s="40" t="s">
        <v>64</v>
      </c>
      <c r="L2" s="41"/>
      <c r="M2" s="42"/>
      <c r="N2" s="1"/>
    </row>
    <row r="3" spans="1:14" ht="16.5" customHeight="1">
      <c r="A3" s="39"/>
      <c r="B3" s="6">
        <v>39904</v>
      </c>
      <c r="C3" s="7">
        <v>39539</v>
      </c>
      <c r="D3" s="3" t="s">
        <v>65</v>
      </c>
      <c r="E3" s="6">
        <v>39904</v>
      </c>
      <c r="F3" s="6">
        <v>39539</v>
      </c>
      <c r="G3" s="3" t="s">
        <v>65</v>
      </c>
      <c r="H3" s="6">
        <v>39904</v>
      </c>
      <c r="I3" s="6">
        <v>39539</v>
      </c>
      <c r="J3" s="4" t="s">
        <v>65</v>
      </c>
      <c r="K3" s="6">
        <v>39904</v>
      </c>
      <c r="L3" s="6">
        <v>39539</v>
      </c>
      <c r="M3" s="3" t="s">
        <v>65</v>
      </c>
      <c r="N3" s="1"/>
    </row>
    <row r="4" spans="1:14" s="13" customFormat="1" ht="16.5" customHeight="1">
      <c r="A4" s="8" t="s">
        <v>38</v>
      </c>
      <c r="B4" s="9">
        <v>152078</v>
      </c>
      <c r="C4" s="9">
        <v>54644</v>
      </c>
      <c r="D4" s="10">
        <f aca="true" t="shared" si="0" ref="D4:D39">IF(OR(B4=0,C4=0),"　　－　　",ROUND(B4/C4*100,1))</f>
        <v>278.3</v>
      </c>
      <c r="E4" s="9">
        <v>338</v>
      </c>
      <c r="F4" s="9">
        <v>411</v>
      </c>
      <c r="G4" s="10">
        <f aca="true" t="shared" si="1" ref="G4:G39">IF(OR(E4=0,F4=0),"　　－　　",ROUND(E4/F4*100,1))</f>
        <v>82.2</v>
      </c>
      <c r="H4" s="9">
        <v>49534125</v>
      </c>
      <c r="I4" s="9">
        <v>56430584</v>
      </c>
      <c r="J4" s="10">
        <f aca="true" t="shared" si="2" ref="J4:J39">IF(OR(H4=0,I4=0),"　　－　　",ROUND(H4/I4*100,1))</f>
        <v>87.8</v>
      </c>
      <c r="K4" s="11">
        <f aca="true" t="shared" si="3" ref="K4:K38">+B4+E4+H4</f>
        <v>49686541</v>
      </c>
      <c r="L4" s="11">
        <f aca="true" t="shared" si="4" ref="L4:L38">+C4+F4+I4</f>
        <v>56485639</v>
      </c>
      <c r="M4" s="10">
        <f aca="true" t="shared" si="5" ref="M4:M39">IF(OR(K4=0,L4=0),"　　－　　",ROUND(K4/L4*100,1))</f>
        <v>88</v>
      </c>
      <c r="N4" s="12"/>
    </row>
    <row r="5" spans="1:14" s="13" customFormat="1" ht="16.5" customHeight="1">
      <c r="A5" s="8" t="s">
        <v>58</v>
      </c>
      <c r="B5" s="14">
        <v>8808495</v>
      </c>
      <c r="C5" s="14">
        <v>10463869</v>
      </c>
      <c r="D5" s="15">
        <f t="shared" si="0"/>
        <v>84.2</v>
      </c>
      <c r="E5" s="14">
        <v>525715</v>
      </c>
      <c r="F5" s="14">
        <v>738516</v>
      </c>
      <c r="G5" s="15">
        <f t="shared" si="1"/>
        <v>71.2</v>
      </c>
      <c r="H5" s="14">
        <v>18362060</v>
      </c>
      <c r="I5" s="14">
        <v>20474250</v>
      </c>
      <c r="J5" s="15">
        <f t="shared" si="2"/>
        <v>89.7</v>
      </c>
      <c r="K5" s="16">
        <f t="shared" si="3"/>
        <v>27696270</v>
      </c>
      <c r="L5" s="16">
        <f t="shared" si="4"/>
        <v>31676635</v>
      </c>
      <c r="M5" s="17">
        <f t="shared" si="5"/>
        <v>87.4</v>
      </c>
      <c r="N5" s="12"/>
    </row>
    <row r="6" spans="1:14" s="13" customFormat="1" ht="16.5" customHeight="1">
      <c r="A6" s="8" t="s">
        <v>59</v>
      </c>
      <c r="B6" s="14">
        <v>6679255</v>
      </c>
      <c r="C6" s="14">
        <v>9013958</v>
      </c>
      <c r="D6" s="15">
        <f t="shared" si="0"/>
        <v>74.1</v>
      </c>
      <c r="E6" s="14">
        <v>1140103</v>
      </c>
      <c r="F6" s="14">
        <v>1059600</v>
      </c>
      <c r="G6" s="15">
        <f t="shared" si="1"/>
        <v>107.6</v>
      </c>
      <c r="H6" s="14">
        <v>18218179</v>
      </c>
      <c r="I6" s="14">
        <v>21838782</v>
      </c>
      <c r="J6" s="15">
        <f t="shared" si="2"/>
        <v>83.4</v>
      </c>
      <c r="K6" s="16">
        <f t="shared" si="3"/>
        <v>26037537</v>
      </c>
      <c r="L6" s="16">
        <f t="shared" si="4"/>
        <v>31912340</v>
      </c>
      <c r="M6" s="17">
        <f t="shared" si="5"/>
        <v>81.6</v>
      </c>
      <c r="N6" s="12"/>
    </row>
    <row r="7" spans="1:14" s="13" customFormat="1" ht="16.5" customHeight="1">
      <c r="A7" s="8" t="s">
        <v>60</v>
      </c>
      <c r="B7" s="14">
        <v>19215208</v>
      </c>
      <c r="C7" s="14">
        <v>19076368</v>
      </c>
      <c r="D7" s="15">
        <f>IF(OR(B7=0,C7=0),"　　－　　",ROUND(B7/C7*100,1))</f>
        <v>100.7</v>
      </c>
      <c r="E7" s="14">
        <v>322808</v>
      </c>
      <c r="F7" s="14">
        <v>382475</v>
      </c>
      <c r="G7" s="15">
        <f>IF(OR(E7=0,F7=0),"　　－　　",ROUND(E7/F7*100,1))</f>
        <v>84.4</v>
      </c>
      <c r="H7" s="14">
        <v>12352220</v>
      </c>
      <c r="I7" s="14">
        <v>12986453</v>
      </c>
      <c r="J7" s="15">
        <f>IF(OR(H7=0,I7=0),"　　－　　",ROUND(H7/I7*100,1))</f>
        <v>95.1</v>
      </c>
      <c r="K7" s="16">
        <f t="shared" si="3"/>
        <v>31890236</v>
      </c>
      <c r="L7" s="16">
        <f t="shared" si="4"/>
        <v>32445296</v>
      </c>
      <c r="M7" s="17">
        <f>IF(OR(K7=0,L7=0),"　　－　　",ROUND(K7/L7*100,1))</f>
        <v>98.3</v>
      </c>
      <c r="N7" s="12"/>
    </row>
    <row r="8" spans="1:14" s="13" customFormat="1" ht="16.5" customHeight="1">
      <c r="A8" s="8" t="s">
        <v>68</v>
      </c>
      <c r="B8" s="14">
        <v>9561026</v>
      </c>
      <c r="C8" s="14">
        <v>10750332</v>
      </c>
      <c r="D8" s="15">
        <f>IF(OR(B8=0,C8=0),"　　－　　",ROUND(B8/C8*100,1))</f>
        <v>88.9</v>
      </c>
      <c r="E8" s="14">
        <v>42426</v>
      </c>
      <c r="F8" s="14">
        <v>10056</v>
      </c>
      <c r="G8" s="15">
        <f>IF(OR(E8=0,F8=0),"　　－　　",ROUND(E8/F8*100,1))</f>
        <v>421.9</v>
      </c>
      <c r="H8" s="14">
        <v>12665518</v>
      </c>
      <c r="I8" s="14">
        <v>14651627</v>
      </c>
      <c r="J8" s="15">
        <f>IF(OR(H8=0,I8=0),"　　－　　",ROUND(H8/I8*100,1))</f>
        <v>86.4</v>
      </c>
      <c r="K8" s="16">
        <f t="shared" si="3"/>
        <v>22268970</v>
      </c>
      <c r="L8" s="16">
        <f t="shared" si="4"/>
        <v>25412015</v>
      </c>
      <c r="M8" s="17">
        <f>IF(OR(K8=0,L8=0),"　　－　　",ROUND(K8/L8*100,1))</f>
        <v>87.6</v>
      </c>
      <c r="N8" s="12"/>
    </row>
    <row r="9" spans="1:14" s="13" customFormat="1" ht="16.5" customHeight="1">
      <c r="A9" s="8" t="s">
        <v>0</v>
      </c>
      <c r="B9" s="14">
        <v>19206935</v>
      </c>
      <c r="C9" s="14">
        <v>19664165</v>
      </c>
      <c r="D9" s="15">
        <f t="shared" si="0"/>
        <v>97.7</v>
      </c>
      <c r="E9" s="14">
        <v>0</v>
      </c>
      <c r="F9" s="14">
        <v>0</v>
      </c>
      <c r="G9" s="15" t="str">
        <f t="shared" si="1"/>
        <v>　　－　　</v>
      </c>
      <c r="H9" s="14">
        <v>1017547</v>
      </c>
      <c r="I9" s="14">
        <v>907534</v>
      </c>
      <c r="J9" s="15">
        <f t="shared" si="2"/>
        <v>112.1</v>
      </c>
      <c r="K9" s="16">
        <f t="shared" si="3"/>
        <v>20224482</v>
      </c>
      <c r="L9" s="16">
        <f t="shared" si="4"/>
        <v>20571699</v>
      </c>
      <c r="M9" s="17">
        <f t="shared" si="5"/>
        <v>98.3</v>
      </c>
      <c r="N9" s="12"/>
    </row>
    <row r="10" spans="1:14" s="13" customFormat="1" ht="16.5" customHeight="1">
      <c r="A10" s="8" t="s">
        <v>1</v>
      </c>
      <c r="B10" s="14">
        <v>4450204</v>
      </c>
      <c r="C10" s="14">
        <v>4572512</v>
      </c>
      <c r="D10" s="15">
        <f>IF(OR(B10=0,C10=0),"　　－　　",ROUND(B10/C10*100,1))</f>
        <v>97.3</v>
      </c>
      <c r="E10" s="14">
        <v>0</v>
      </c>
      <c r="F10" s="14">
        <v>0</v>
      </c>
      <c r="G10" s="15" t="str">
        <f>IF(OR(E10=0,F10=0),"　　－　　",ROUND(E10/F10*100,1))</f>
        <v>　　－　　</v>
      </c>
      <c r="H10" s="14">
        <v>13372680</v>
      </c>
      <c r="I10" s="14">
        <v>15065941</v>
      </c>
      <c r="J10" s="15">
        <f>IF(OR(H10=0,I10=0),"　　－　　",ROUND(H10/I10*100,1))</f>
        <v>88.8</v>
      </c>
      <c r="K10" s="16">
        <f t="shared" si="3"/>
        <v>17822884</v>
      </c>
      <c r="L10" s="16">
        <f t="shared" si="4"/>
        <v>19638453</v>
      </c>
      <c r="M10" s="17">
        <f>IF(OR(K10=0,L10=0),"　　－　　",ROUND(K10/L10*100,1))</f>
        <v>90.8</v>
      </c>
      <c r="N10" s="12"/>
    </row>
    <row r="11" spans="1:14" s="13" customFormat="1" ht="16.5" customHeight="1">
      <c r="A11" s="18" t="s">
        <v>2</v>
      </c>
      <c r="B11" s="14">
        <v>15225795</v>
      </c>
      <c r="C11" s="14">
        <v>16705592</v>
      </c>
      <c r="D11" s="15">
        <f t="shared" si="0"/>
        <v>91.1</v>
      </c>
      <c r="E11" s="14">
        <v>0</v>
      </c>
      <c r="F11" s="14">
        <v>0</v>
      </c>
      <c r="G11" s="15" t="str">
        <f t="shared" si="1"/>
        <v>　　－　　</v>
      </c>
      <c r="H11" s="14">
        <v>0</v>
      </c>
      <c r="I11" s="14">
        <v>0</v>
      </c>
      <c r="J11" s="15" t="str">
        <f t="shared" si="2"/>
        <v>　　－　　</v>
      </c>
      <c r="K11" s="16">
        <f t="shared" si="3"/>
        <v>15225795</v>
      </c>
      <c r="L11" s="16">
        <f t="shared" si="4"/>
        <v>16705592</v>
      </c>
      <c r="M11" s="17">
        <f t="shared" si="5"/>
        <v>91.1</v>
      </c>
      <c r="N11" s="12"/>
    </row>
    <row r="12" spans="1:14" s="13" customFormat="1" ht="16.5" customHeight="1">
      <c r="A12" s="8" t="s">
        <v>3</v>
      </c>
      <c r="B12" s="14">
        <v>1824645</v>
      </c>
      <c r="C12" s="14">
        <v>2805266</v>
      </c>
      <c r="D12" s="15">
        <f t="shared" si="0"/>
        <v>65</v>
      </c>
      <c r="E12" s="14">
        <v>62604</v>
      </c>
      <c r="F12" s="14">
        <v>106474</v>
      </c>
      <c r="G12" s="15">
        <f t="shared" si="1"/>
        <v>58.8</v>
      </c>
      <c r="H12" s="14">
        <v>11260233</v>
      </c>
      <c r="I12" s="14">
        <v>13288602</v>
      </c>
      <c r="J12" s="15">
        <f t="shared" si="2"/>
        <v>84.7</v>
      </c>
      <c r="K12" s="16">
        <f t="shared" si="3"/>
        <v>13147482</v>
      </c>
      <c r="L12" s="16">
        <f t="shared" si="4"/>
        <v>16200342</v>
      </c>
      <c r="M12" s="17">
        <f t="shared" si="5"/>
        <v>81.2</v>
      </c>
      <c r="N12" s="12"/>
    </row>
    <row r="13" spans="1:14" s="13" customFormat="1" ht="16.5" customHeight="1">
      <c r="A13" s="8" t="s">
        <v>69</v>
      </c>
      <c r="B13" s="14">
        <v>4525468</v>
      </c>
      <c r="C13" s="14">
        <v>6645696</v>
      </c>
      <c r="D13" s="15">
        <f t="shared" si="0"/>
        <v>68.1</v>
      </c>
      <c r="E13" s="14">
        <v>216898</v>
      </c>
      <c r="F13" s="14">
        <v>525190</v>
      </c>
      <c r="G13" s="15">
        <f t="shared" si="1"/>
        <v>41.3</v>
      </c>
      <c r="H13" s="14">
        <v>7951789</v>
      </c>
      <c r="I13" s="14">
        <v>9666243</v>
      </c>
      <c r="J13" s="15">
        <f t="shared" si="2"/>
        <v>82.3</v>
      </c>
      <c r="K13" s="16">
        <f t="shared" si="3"/>
        <v>12694155</v>
      </c>
      <c r="L13" s="16">
        <f t="shared" si="4"/>
        <v>16837129</v>
      </c>
      <c r="M13" s="17">
        <f t="shared" si="5"/>
        <v>75.4</v>
      </c>
      <c r="N13" s="12"/>
    </row>
    <row r="14" spans="1:13" s="13" customFormat="1" ht="16.5" customHeight="1">
      <c r="A14" s="8" t="s">
        <v>4</v>
      </c>
      <c r="B14" s="14">
        <v>1903429</v>
      </c>
      <c r="C14" s="14">
        <v>2473135</v>
      </c>
      <c r="D14" s="15">
        <f t="shared" si="0"/>
        <v>77</v>
      </c>
      <c r="E14" s="14">
        <v>315852</v>
      </c>
      <c r="F14" s="14">
        <v>382117</v>
      </c>
      <c r="G14" s="15">
        <f t="shared" si="1"/>
        <v>82.7</v>
      </c>
      <c r="H14" s="14">
        <v>6666178</v>
      </c>
      <c r="I14" s="14">
        <v>7648414</v>
      </c>
      <c r="J14" s="15">
        <f t="shared" si="2"/>
        <v>87.2</v>
      </c>
      <c r="K14" s="16">
        <f t="shared" si="3"/>
        <v>8885459</v>
      </c>
      <c r="L14" s="16">
        <f t="shared" si="4"/>
        <v>10503666</v>
      </c>
      <c r="M14" s="17">
        <f t="shared" si="5"/>
        <v>84.6</v>
      </c>
    </row>
    <row r="15" spans="1:14" s="13" customFormat="1" ht="16.5" customHeight="1">
      <c r="A15" s="19" t="s">
        <v>5</v>
      </c>
      <c r="B15" s="14">
        <v>3191311</v>
      </c>
      <c r="C15" s="14">
        <v>3858748</v>
      </c>
      <c r="D15" s="15">
        <f>IF(OR(B15=0,C15=0),"　　－　　",ROUND(B15/C15*100,1))</f>
        <v>82.7</v>
      </c>
      <c r="E15" s="14">
        <v>48</v>
      </c>
      <c r="F15" s="14">
        <v>0</v>
      </c>
      <c r="G15" s="15" t="str">
        <f>IF(OR(E15=0,F15=0),"　　－　　",ROUND(E15/F15*100,1))</f>
        <v>　　－　　</v>
      </c>
      <c r="H15" s="14">
        <v>9241497</v>
      </c>
      <c r="I15" s="14">
        <v>9165653</v>
      </c>
      <c r="J15" s="15">
        <f>IF(OR(H15=0,I15=0),"　　－　　",ROUND(H15/I15*100,1))</f>
        <v>100.8</v>
      </c>
      <c r="K15" s="16">
        <f t="shared" si="3"/>
        <v>12432856</v>
      </c>
      <c r="L15" s="16">
        <f t="shared" si="4"/>
        <v>13024401</v>
      </c>
      <c r="M15" s="17">
        <f>IF(OR(K15=0,L15=0),"　　－　　",ROUND(K15/L15*100,1))</f>
        <v>95.5</v>
      </c>
      <c r="N15" s="12"/>
    </row>
    <row r="16" spans="1:13" s="13" customFormat="1" ht="16.5" customHeight="1">
      <c r="A16" s="8" t="s">
        <v>6</v>
      </c>
      <c r="B16" s="14">
        <v>3094447</v>
      </c>
      <c r="C16" s="14">
        <v>5040631</v>
      </c>
      <c r="D16" s="15">
        <f t="shared" si="0"/>
        <v>61.4</v>
      </c>
      <c r="E16" s="14">
        <v>117146</v>
      </c>
      <c r="F16" s="14">
        <v>239907</v>
      </c>
      <c r="G16" s="15">
        <f t="shared" si="1"/>
        <v>48.8</v>
      </c>
      <c r="H16" s="14">
        <v>913884</v>
      </c>
      <c r="I16" s="14">
        <v>1253431</v>
      </c>
      <c r="J16" s="15">
        <f t="shared" si="2"/>
        <v>72.9</v>
      </c>
      <c r="K16" s="16">
        <f t="shared" si="3"/>
        <v>4125477</v>
      </c>
      <c r="L16" s="16">
        <f t="shared" si="4"/>
        <v>6533969</v>
      </c>
      <c r="M16" s="17">
        <f t="shared" si="5"/>
        <v>63.1</v>
      </c>
    </row>
    <row r="17" spans="1:14" s="13" customFormat="1" ht="16.5" customHeight="1">
      <c r="A17" s="8" t="s">
        <v>70</v>
      </c>
      <c r="B17" s="14">
        <v>3008442</v>
      </c>
      <c r="C17" s="14">
        <v>4811508</v>
      </c>
      <c r="D17" s="15">
        <f t="shared" si="0"/>
        <v>62.5</v>
      </c>
      <c r="E17" s="14">
        <v>79989</v>
      </c>
      <c r="F17" s="14">
        <v>74712</v>
      </c>
      <c r="G17" s="15">
        <f t="shared" si="1"/>
        <v>107.1</v>
      </c>
      <c r="H17" s="14">
        <v>5065195</v>
      </c>
      <c r="I17" s="14">
        <v>6131772</v>
      </c>
      <c r="J17" s="15">
        <f t="shared" si="2"/>
        <v>82.6</v>
      </c>
      <c r="K17" s="16">
        <f t="shared" si="3"/>
        <v>8153626</v>
      </c>
      <c r="L17" s="16">
        <f t="shared" si="4"/>
        <v>11017992</v>
      </c>
      <c r="M17" s="17">
        <f t="shared" si="5"/>
        <v>74</v>
      </c>
      <c r="N17" s="12"/>
    </row>
    <row r="18" spans="1:14" s="13" customFormat="1" ht="16.5" customHeight="1">
      <c r="A18" s="19" t="s">
        <v>7</v>
      </c>
      <c r="B18" s="14">
        <v>0</v>
      </c>
      <c r="C18" s="14">
        <v>0</v>
      </c>
      <c r="D18" s="15" t="str">
        <f t="shared" si="0"/>
        <v>　　－　　</v>
      </c>
      <c r="E18" s="14">
        <v>0</v>
      </c>
      <c r="F18" s="14">
        <v>0</v>
      </c>
      <c r="G18" s="15" t="str">
        <f t="shared" si="1"/>
        <v>　　－　　</v>
      </c>
      <c r="H18" s="14">
        <v>7700864</v>
      </c>
      <c r="I18" s="14">
        <v>8300913</v>
      </c>
      <c r="J18" s="15">
        <f t="shared" si="2"/>
        <v>92.8</v>
      </c>
      <c r="K18" s="16">
        <f t="shared" si="3"/>
        <v>7700864</v>
      </c>
      <c r="L18" s="16">
        <f t="shared" si="4"/>
        <v>8300913</v>
      </c>
      <c r="M18" s="17">
        <f t="shared" si="5"/>
        <v>92.8</v>
      </c>
      <c r="N18" s="12"/>
    </row>
    <row r="19" spans="1:14" s="13" customFormat="1" ht="16.5" customHeight="1">
      <c r="A19" s="8" t="s">
        <v>71</v>
      </c>
      <c r="B19" s="14">
        <v>857936</v>
      </c>
      <c r="C19" s="14">
        <v>1460067</v>
      </c>
      <c r="D19" s="15">
        <f t="shared" si="0"/>
        <v>58.8</v>
      </c>
      <c r="E19" s="14">
        <v>18947</v>
      </c>
      <c r="F19" s="14">
        <v>49815</v>
      </c>
      <c r="G19" s="15">
        <f t="shared" si="1"/>
        <v>38</v>
      </c>
      <c r="H19" s="14">
        <v>4857828</v>
      </c>
      <c r="I19" s="14">
        <v>5721088</v>
      </c>
      <c r="J19" s="15">
        <f t="shared" si="2"/>
        <v>84.9</v>
      </c>
      <c r="K19" s="16">
        <f t="shared" si="3"/>
        <v>5734711</v>
      </c>
      <c r="L19" s="16">
        <f t="shared" si="4"/>
        <v>7230970</v>
      </c>
      <c r="M19" s="17">
        <f t="shared" si="5"/>
        <v>79.3</v>
      </c>
      <c r="N19" s="12"/>
    </row>
    <row r="20" spans="1:14" s="13" customFormat="1" ht="16.5" customHeight="1">
      <c r="A20" s="8" t="s">
        <v>72</v>
      </c>
      <c r="B20" s="14">
        <v>1671565</v>
      </c>
      <c r="C20" s="14">
        <v>2140937</v>
      </c>
      <c r="D20" s="15">
        <f t="shared" si="0"/>
        <v>78.1</v>
      </c>
      <c r="E20" s="14">
        <v>15015</v>
      </c>
      <c r="F20" s="14">
        <v>46242</v>
      </c>
      <c r="G20" s="15">
        <f t="shared" si="1"/>
        <v>32.5</v>
      </c>
      <c r="H20" s="14">
        <v>3781885</v>
      </c>
      <c r="I20" s="14">
        <v>4299861</v>
      </c>
      <c r="J20" s="15">
        <f t="shared" si="2"/>
        <v>88</v>
      </c>
      <c r="K20" s="16">
        <f t="shared" si="3"/>
        <v>5468465</v>
      </c>
      <c r="L20" s="16">
        <f t="shared" si="4"/>
        <v>6487040</v>
      </c>
      <c r="M20" s="17">
        <f t="shared" si="5"/>
        <v>84.3</v>
      </c>
      <c r="N20" s="12"/>
    </row>
    <row r="21" spans="1:14" s="13" customFormat="1" ht="16.5" customHeight="1">
      <c r="A21" s="8" t="s">
        <v>8</v>
      </c>
      <c r="B21" s="14">
        <v>307602</v>
      </c>
      <c r="C21" s="14">
        <v>300980</v>
      </c>
      <c r="D21" s="15">
        <f t="shared" si="0"/>
        <v>102.2</v>
      </c>
      <c r="E21" s="14">
        <v>92644</v>
      </c>
      <c r="F21" s="14">
        <v>105394</v>
      </c>
      <c r="G21" s="15">
        <f t="shared" si="1"/>
        <v>87.9</v>
      </c>
      <c r="H21" s="14">
        <v>3628919</v>
      </c>
      <c r="I21" s="14">
        <v>3723020</v>
      </c>
      <c r="J21" s="15">
        <f t="shared" si="2"/>
        <v>97.5</v>
      </c>
      <c r="K21" s="16">
        <f t="shared" si="3"/>
        <v>4029165</v>
      </c>
      <c r="L21" s="16">
        <f t="shared" si="4"/>
        <v>4129394</v>
      </c>
      <c r="M21" s="17">
        <f t="shared" si="5"/>
        <v>97.6</v>
      </c>
      <c r="N21" s="12"/>
    </row>
    <row r="22" spans="1:14" s="13" customFormat="1" ht="16.5" customHeight="1">
      <c r="A22" s="8" t="s">
        <v>9</v>
      </c>
      <c r="B22" s="14">
        <v>5319050</v>
      </c>
      <c r="C22" s="14">
        <v>5876904</v>
      </c>
      <c r="D22" s="15">
        <f t="shared" si="0"/>
        <v>90.5</v>
      </c>
      <c r="E22" s="14">
        <v>0</v>
      </c>
      <c r="F22" s="14">
        <v>0</v>
      </c>
      <c r="G22" s="15" t="str">
        <f t="shared" si="1"/>
        <v>　　－　　</v>
      </c>
      <c r="H22" s="14">
        <v>0</v>
      </c>
      <c r="I22" s="14">
        <v>0</v>
      </c>
      <c r="J22" s="15" t="str">
        <f t="shared" si="2"/>
        <v>　　－　　</v>
      </c>
      <c r="K22" s="16">
        <f t="shared" si="3"/>
        <v>5319050</v>
      </c>
      <c r="L22" s="16">
        <f t="shared" si="4"/>
        <v>5876904</v>
      </c>
      <c r="M22" s="17">
        <f t="shared" si="5"/>
        <v>90.5</v>
      </c>
      <c r="N22" s="12"/>
    </row>
    <row r="23" spans="1:13" s="13" customFormat="1" ht="16.5" customHeight="1">
      <c r="A23" s="8" t="s">
        <v>10</v>
      </c>
      <c r="B23" s="20">
        <v>696646</v>
      </c>
      <c r="C23" s="14">
        <v>815829</v>
      </c>
      <c r="D23" s="15">
        <f t="shared" si="0"/>
        <v>85.4</v>
      </c>
      <c r="E23" s="20">
        <v>0</v>
      </c>
      <c r="F23" s="20">
        <v>0</v>
      </c>
      <c r="G23" s="15" t="str">
        <f t="shared" si="1"/>
        <v>　　－　　</v>
      </c>
      <c r="H23" s="20">
        <v>5689235</v>
      </c>
      <c r="I23" s="20">
        <v>6617878</v>
      </c>
      <c r="J23" s="15">
        <f t="shared" si="2"/>
        <v>86</v>
      </c>
      <c r="K23" s="16">
        <f t="shared" si="3"/>
        <v>6385881</v>
      </c>
      <c r="L23" s="16">
        <f t="shared" si="4"/>
        <v>7433707</v>
      </c>
      <c r="M23" s="17">
        <f t="shared" si="5"/>
        <v>85.9</v>
      </c>
    </row>
    <row r="24" spans="1:14" s="13" customFormat="1" ht="16.5" customHeight="1">
      <c r="A24" s="8" t="s">
        <v>73</v>
      </c>
      <c r="B24" s="14">
        <v>115320</v>
      </c>
      <c r="C24" s="14">
        <v>130652</v>
      </c>
      <c r="D24" s="15">
        <f t="shared" si="0"/>
        <v>88.3</v>
      </c>
      <c r="E24" s="14">
        <v>0</v>
      </c>
      <c r="F24" s="14">
        <v>0</v>
      </c>
      <c r="G24" s="15" t="str">
        <f t="shared" si="1"/>
        <v>　　－　　</v>
      </c>
      <c r="H24" s="14">
        <v>6483592</v>
      </c>
      <c r="I24" s="14">
        <v>7652067</v>
      </c>
      <c r="J24" s="15">
        <f t="shared" si="2"/>
        <v>84.7</v>
      </c>
      <c r="K24" s="16">
        <f t="shared" si="3"/>
        <v>6598912</v>
      </c>
      <c r="L24" s="16">
        <f t="shared" si="4"/>
        <v>7782719</v>
      </c>
      <c r="M24" s="17">
        <f t="shared" si="5"/>
        <v>84.8</v>
      </c>
      <c r="N24" s="12"/>
    </row>
    <row r="25" spans="1:14" s="13" customFormat="1" ht="16.5" customHeight="1">
      <c r="A25" s="8" t="s">
        <v>74</v>
      </c>
      <c r="B25" s="14">
        <v>1503175</v>
      </c>
      <c r="C25" s="14">
        <v>2526517</v>
      </c>
      <c r="D25" s="15">
        <f t="shared" si="0"/>
        <v>59.5</v>
      </c>
      <c r="E25" s="14">
        <v>55698</v>
      </c>
      <c r="F25" s="14">
        <v>48440</v>
      </c>
      <c r="G25" s="15">
        <f t="shared" si="1"/>
        <v>115</v>
      </c>
      <c r="H25" s="14">
        <v>3065210</v>
      </c>
      <c r="I25" s="14">
        <v>2885183</v>
      </c>
      <c r="J25" s="15">
        <f t="shared" si="2"/>
        <v>106.2</v>
      </c>
      <c r="K25" s="16">
        <f t="shared" si="3"/>
        <v>4624083</v>
      </c>
      <c r="L25" s="16">
        <f t="shared" si="4"/>
        <v>5460140</v>
      </c>
      <c r="M25" s="17">
        <f t="shared" si="5"/>
        <v>84.7</v>
      </c>
      <c r="N25" s="12"/>
    </row>
    <row r="26" spans="1:14" s="13" customFormat="1" ht="16.5" customHeight="1">
      <c r="A26" s="8" t="s">
        <v>40</v>
      </c>
      <c r="B26" s="14">
        <v>1241558</v>
      </c>
      <c r="C26" s="14">
        <v>1558232</v>
      </c>
      <c r="D26" s="15">
        <f>IF(OR(B26=0,C26=0),"　　－　　",ROUND(B26/C26*100,1))</f>
        <v>79.7</v>
      </c>
      <c r="E26" s="14">
        <v>3185</v>
      </c>
      <c r="F26" s="14">
        <v>4338</v>
      </c>
      <c r="G26" s="15">
        <f>IF(OR(E26=0,F26=0),"　　－　　",ROUND(E26/F26*100,1))</f>
        <v>73.4</v>
      </c>
      <c r="H26" s="14">
        <v>3216163</v>
      </c>
      <c r="I26" s="14">
        <v>3727555</v>
      </c>
      <c r="J26" s="15">
        <f>IF(OR(H26=0,I26=0),"　　－　　",ROUND(H26/I26*100,1))</f>
        <v>86.3</v>
      </c>
      <c r="K26" s="16">
        <f t="shared" si="3"/>
        <v>4460906</v>
      </c>
      <c r="L26" s="16">
        <f t="shared" si="4"/>
        <v>5290125</v>
      </c>
      <c r="M26" s="17">
        <f>IF(OR(K26=0,L26=0),"　　－　　",ROUND(K26/L26*100,1))</f>
        <v>84.3</v>
      </c>
      <c r="N26" s="12"/>
    </row>
    <row r="27" spans="1:13" s="13" customFormat="1" ht="16.5" customHeight="1">
      <c r="A27" s="8" t="s">
        <v>11</v>
      </c>
      <c r="B27" s="14">
        <v>1854718</v>
      </c>
      <c r="C27" s="14">
        <v>2248342</v>
      </c>
      <c r="D27" s="15">
        <f t="shared" si="0"/>
        <v>82.5</v>
      </c>
      <c r="E27" s="14">
        <v>2591</v>
      </c>
      <c r="F27" s="14">
        <v>3145</v>
      </c>
      <c r="G27" s="15">
        <f t="shared" si="1"/>
        <v>82.4</v>
      </c>
      <c r="H27" s="14">
        <v>2188108</v>
      </c>
      <c r="I27" s="14">
        <v>2701856</v>
      </c>
      <c r="J27" s="15">
        <f t="shared" si="2"/>
        <v>81</v>
      </c>
      <c r="K27" s="16">
        <f t="shared" si="3"/>
        <v>4045417</v>
      </c>
      <c r="L27" s="16">
        <f t="shared" si="4"/>
        <v>4953343</v>
      </c>
      <c r="M27" s="17">
        <f t="shared" si="5"/>
        <v>81.7</v>
      </c>
    </row>
    <row r="28" spans="1:14" s="13" customFormat="1" ht="16.5" customHeight="1">
      <c r="A28" s="21" t="s">
        <v>12</v>
      </c>
      <c r="B28" s="14">
        <v>2673473</v>
      </c>
      <c r="C28" s="14">
        <v>4824317</v>
      </c>
      <c r="D28" s="15">
        <f t="shared" si="0"/>
        <v>55.4</v>
      </c>
      <c r="E28" s="14">
        <v>18655</v>
      </c>
      <c r="F28" s="14">
        <v>22480</v>
      </c>
      <c r="G28" s="15">
        <f t="shared" si="1"/>
        <v>83</v>
      </c>
      <c r="H28" s="14">
        <v>2242715</v>
      </c>
      <c r="I28" s="14">
        <v>1395667</v>
      </c>
      <c r="J28" s="15">
        <f t="shared" si="2"/>
        <v>160.7</v>
      </c>
      <c r="K28" s="16">
        <f t="shared" si="3"/>
        <v>4934843</v>
      </c>
      <c r="L28" s="16">
        <f t="shared" si="4"/>
        <v>6242464</v>
      </c>
      <c r="M28" s="17">
        <f t="shared" si="5"/>
        <v>79.1</v>
      </c>
      <c r="N28" s="12"/>
    </row>
    <row r="29" spans="1:14" s="13" customFormat="1" ht="16.5" customHeight="1">
      <c r="A29" s="22" t="s">
        <v>13</v>
      </c>
      <c r="B29" s="14">
        <v>958764</v>
      </c>
      <c r="C29" s="14">
        <v>1498336</v>
      </c>
      <c r="D29" s="15">
        <f t="shared" si="0"/>
        <v>64</v>
      </c>
      <c r="E29" s="14">
        <v>0</v>
      </c>
      <c r="F29" s="14">
        <v>0</v>
      </c>
      <c r="G29" s="15" t="str">
        <f t="shared" si="1"/>
        <v>　　－　　</v>
      </c>
      <c r="H29" s="14">
        <v>2616820</v>
      </c>
      <c r="I29" s="14">
        <v>2906088</v>
      </c>
      <c r="J29" s="15">
        <f t="shared" si="2"/>
        <v>90</v>
      </c>
      <c r="K29" s="16">
        <f t="shared" si="3"/>
        <v>3575584</v>
      </c>
      <c r="L29" s="16">
        <f t="shared" si="4"/>
        <v>4404424</v>
      </c>
      <c r="M29" s="17">
        <f t="shared" si="5"/>
        <v>81.2</v>
      </c>
      <c r="N29" s="12"/>
    </row>
    <row r="30" spans="1:14" s="13" customFormat="1" ht="16.5" customHeight="1">
      <c r="A30" s="22" t="s">
        <v>14</v>
      </c>
      <c r="B30" s="14">
        <v>158888</v>
      </c>
      <c r="C30" s="14">
        <v>571321</v>
      </c>
      <c r="D30" s="15">
        <f t="shared" si="0"/>
        <v>27.8</v>
      </c>
      <c r="E30" s="14">
        <v>0</v>
      </c>
      <c r="F30" s="14">
        <v>0</v>
      </c>
      <c r="G30" s="15" t="str">
        <f t="shared" si="1"/>
        <v>　　－　　</v>
      </c>
      <c r="H30" s="14">
        <v>4051540</v>
      </c>
      <c r="I30" s="14">
        <v>4597768</v>
      </c>
      <c r="J30" s="15">
        <f t="shared" si="2"/>
        <v>88.1</v>
      </c>
      <c r="K30" s="16">
        <f t="shared" si="3"/>
        <v>4210428</v>
      </c>
      <c r="L30" s="16">
        <f t="shared" si="4"/>
        <v>5169089</v>
      </c>
      <c r="M30" s="17">
        <f t="shared" si="5"/>
        <v>81.5</v>
      </c>
      <c r="N30" s="12"/>
    </row>
    <row r="31" spans="1:14" s="13" customFormat="1" ht="16.5" customHeight="1">
      <c r="A31" s="19" t="s">
        <v>15</v>
      </c>
      <c r="B31" s="14">
        <v>2438178</v>
      </c>
      <c r="C31" s="14">
        <v>2555385</v>
      </c>
      <c r="D31" s="15">
        <f t="shared" si="0"/>
        <v>95.4</v>
      </c>
      <c r="E31" s="14">
        <v>0</v>
      </c>
      <c r="F31" s="14">
        <v>0</v>
      </c>
      <c r="G31" s="15" t="str">
        <f t="shared" si="1"/>
        <v>　　－　　</v>
      </c>
      <c r="H31" s="14">
        <v>6186123</v>
      </c>
      <c r="I31" s="14">
        <v>7365602</v>
      </c>
      <c r="J31" s="15">
        <f t="shared" si="2"/>
        <v>84</v>
      </c>
      <c r="K31" s="16">
        <f t="shared" si="3"/>
        <v>8624301</v>
      </c>
      <c r="L31" s="16">
        <f t="shared" si="4"/>
        <v>9920987</v>
      </c>
      <c r="M31" s="17">
        <f t="shared" si="5"/>
        <v>86.9</v>
      </c>
      <c r="N31" s="12"/>
    </row>
    <row r="32" spans="1:14" s="13" customFormat="1" ht="16.5" customHeight="1">
      <c r="A32" s="19" t="s">
        <v>16</v>
      </c>
      <c r="B32" s="14">
        <v>591350</v>
      </c>
      <c r="C32" s="14">
        <v>956151</v>
      </c>
      <c r="D32" s="15">
        <f t="shared" si="0"/>
        <v>61.8</v>
      </c>
      <c r="E32" s="14">
        <v>0</v>
      </c>
      <c r="F32" s="14">
        <v>0</v>
      </c>
      <c r="G32" s="15" t="str">
        <f t="shared" si="1"/>
        <v>　　－　　</v>
      </c>
      <c r="H32" s="14">
        <v>1342532</v>
      </c>
      <c r="I32" s="14">
        <v>1592357</v>
      </c>
      <c r="J32" s="15">
        <f t="shared" si="2"/>
        <v>84.3</v>
      </c>
      <c r="K32" s="16">
        <f t="shared" si="3"/>
        <v>1933882</v>
      </c>
      <c r="L32" s="16">
        <f t="shared" si="4"/>
        <v>2548508</v>
      </c>
      <c r="M32" s="17">
        <f t="shared" si="5"/>
        <v>75.9</v>
      </c>
      <c r="N32" s="12"/>
    </row>
    <row r="33" spans="1:14" s="13" customFormat="1" ht="16.5" customHeight="1">
      <c r="A33" s="19" t="s">
        <v>41</v>
      </c>
      <c r="B33" s="14">
        <v>1124423</v>
      </c>
      <c r="C33" s="14">
        <v>1567965</v>
      </c>
      <c r="D33" s="15">
        <f t="shared" si="0"/>
        <v>71.7</v>
      </c>
      <c r="E33" s="14">
        <v>11857</v>
      </c>
      <c r="F33" s="14">
        <v>24971</v>
      </c>
      <c r="G33" s="15">
        <f t="shared" si="1"/>
        <v>47.5</v>
      </c>
      <c r="H33" s="14">
        <v>1733770</v>
      </c>
      <c r="I33" s="14">
        <v>2332093</v>
      </c>
      <c r="J33" s="15">
        <f t="shared" si="2"/>
        <v>74.3</v>
      </c>
      <c r="K33" s="16">
        <f t="shared" si="3"/>
        <v>2870050</v>
      </c>
      <c r="L33" s="16">
        <f t="shared" si="4"/>
        <v>3925029</v>
      </c>
      <c r="M33" s="17">
        <f t="shared" si="5"/>
        <v>73.1</v>
      </c>
      <c r="N33" s="12"/>
    </row>
    <row r="34" spans="1:14" s="13" customFormat="1" ht="16.5" customHeight="1">
      <c r="A34" s="19" t="s">
        <v>17</v>
      </c>
      <c r="B34" s="14">
        <v>2455296</v>
      </c>
      <c r="C34" s="14">
        <v>3886169</v>
      </c>
      <c r="D34" s="15">
        <f t="shared" si="0"/>
        <v>63.2</v>
      </c>
      <c r="E34" s="14">
        <v>0</v>
      </c>
      <c r="F34" s="14">
        <v>0</v>
      </c>
      <c r="G34" s="15" t="str">
        <f t="shared" si="1"/>
        <v>　　－　　</v>
      </c>
      <c r="H34" s="14">
        <v>274283</v>
      </c>
      <c r="I34" s="14">
        <v>474394</v>
      </c>
      <c r="J34" s="15">
        <f t="shared" si="2"/>
        <v>57.8</v>
      </c>
      <c r="K34" s="16">
        <f t="shared" si="3"/>
        <v>2729579</v>
      </c>
      <c r="L34" s="16">
        <f t="shared" si="4"/>
        <v>4360563</v>
      </c>
      <c r="M34" s="17">
        <f t="shared" si="5"/>
        <v>62.6</v>
      </c>
      <c r="N34" s="12"/>
    </row>
    <row r="35" spans="1:14" s="13" customFormat="1" ht="16.5" customHeight="1">
      <c r="A35" s="19" t="s">
        <v>42</v>
      </c>
      <c r="B35" s="14">
        <v>372626</v>
      </c>
      <c r="C35" s="14">
        <v>752761</v>
      </c>
      <c r="D35" s="15">
        <f t="shared" si="0"/>
        <v>49.5</v>
      </c>
      <c r="E35" s="14">
        <v>29043</v>
      </c>
      <c r="F35" s="14">
        <v>37228</v>
      </c>
      <c r="G35" s="15">
        <f t="shared" si="1"/>
        <v>78</v>
      </c>
      <c r="H35" s="14">
        <v>2938904</v>
      </c>
      <c r="I35" s="14">
        <v>3129715</v>
      </c>
      <c r="J35" s="15">
        <f t="shared" si="2"/>
        <v>93.9</v>
      </c>
      <c r="K35" s="16">
        <f t="shared" si="3"/>
        <v>3340573</v>
      </c>
      <c r="L35" s="16">
        <f t="shared" si="4"/>
        <v>3919704</v>
      </c>
      <c r="M35" s="17">
        <f t="shared" si="5"/>
        <v>85.2</v>
      </c>
      <c r="N35" s="12"/>
    </row>
    <row r="36" spans="1:14" s="13" customFormat="1" ht="16.5" customHeight="1">
      <c r="A36" s="19" t="s">
        <v>18</v>
      </c>
      <c r="B36" s="14">
        <v>2514076</v>
      </c>
      <c r="C36" s="14">
        <v>3708076</v>
      </c>
      <c r="D36" s="15">
        <f t="shared" si="0"/>
        <v>67.8</v>
      </c>
      <c r="E36" s="14">
        <v>0</v>
      </c>
      <c r="F36" s="14">
        <v>0</v>
      </c>
      <c r="G36" s="15" t="str">
        <f t="shared" si="1"/>
        <v>　　－　　</v>
      </c>
      <c r="H36" s="14">
        <v>0</v>
      </c>
      <c r="I36" s="14">
        <v>0</v>
      </c>
      <c r="J36" s="15" t="str">
        <f t="shared" si="2"/>
        <v>　　－　　</v>
      </c>
      <c r="K36" s="16">
        <f t="shared" si="3"/>
        <v>2514076</v>
      </c>
      <c r="L36" s="16">
        <f t="shared" si="4"/>
        <v>3708076</v>
      </c>
      <c r="M36" s="17">
        <f t="shared" si="5"/>
        <v>67.8</v>
      </c>
      <c r="N36" s="12"/>
    </row>
    <row r="37" spans="1:14" s="13" customFormat="1" ht="16.5" customHeight="1">
      <c r="A37" s="19" t="s">
        <v>43</v>
      </c>
      <c r="B37" s="14">
        <v>486251</v>
      </c>
      <c r="C37" s="14">
        <v>648164</v>
      </c>
      <c r="D37" s="15">
        <f t="shared" si="0"/>
        <v>75</v>
      </c>
      <c r="E37" s="14">
        <v>0</v>
      </c>
      <c r="F37" s="14">
        <v>2444</v>
      </c>
      <c r="G37" s="15" t="str">
        <f t="shared" si="1"/>
        <v>　　－　　</v>
      </c>
      <c r="H37" s="14">
        <v>2666234</v>
      </c>
      <c r="I37" s="14">
        <v>2940414</v>
      </c>
      <c r="J37" s="15">
        <f t="shared" si="2"/>
        <v>90.7</v>
      </c>
      <c r="K37" s="16">
        <f t="shared" si="3"/>
        <v>3152485</v>
      </c>
      <c r="L37" s="16">
        <f t="shared" si="4"/>
        <v>3591022</v>
      </c>
      <c r="M37" s="17">
        <f t="shared" si="5"/>
        <v>87.8</v>
      </c>
      <c r="N37" s="12"/>
    </row>
    <row r="38" spans="1:14" s="13" customFormat="1" ht="16.5" customHeight="1">
      <c r="A38" s="19" t="s">
        <v>44</v>
      </c>
      <c r="B38" s="14">
        <v>1029258</v>
      </c>
      <c r="C38" s="14">
        <v>1196615</v>
      </c>
      <c r="D38" s="15">
        <f t="shared" si="0"/>
        <v>86</v>
      </c>
      <c r="E38" s="14">
        <v>4014</v>
      </c>
      <c r="F38" s="14">
        <v>11614</v>
      </c>
      <c r="G38" s="15">
        <f t="shared" si="1"/>
        <v>34.6</v>
      </c>
      <c r="H38" s="14">
        <v>2697521</v>
      </c>
      <c r="I38" s="14">
        <v>2999973</v>
      </c>
      <c r="J38" s="15">
        <f t="shared" si="2"/>
        <v>89.9</v>
      </c>
      <c r="K38" s="16">
        <f t="shared" si="3"/>
        <v>3730793</v>
      </c>
      <c r="L38" s="16">
        <f t="shared" si="4"/>
        <v>4208202</v>
      </c>
      <c r="M38" s="17">
        <f t="shared" si="5"/>
        <v>88.7</v>
      </c>
      <c r="N38" s="12"/>
    </row>
    <row r="39" spans="1:14" s="13" customFormat="1" ht="18" customHeight="1">
      <c r="A39" s="23" t="s">
        <v>19</v>
      </c>
      <c r="B39" s="24">
        <f>SUM(B4:B38)</f>
        <v>129216891</v>
      </c>
      <c r="C39" s="25">
        <f>SUM(C4:C38)</f>
        <v>155160144</v>
      </c>
      <c r="D39" s="26">
        <f t="shared" si="0"/>
        <v>83.3</v>
      </c>
      <c r="E39" s="24">
        <f>SUM(E4:E38)</f>
        <v>3075576</v>
      </c>
      <c r="F39" s="24">
        <f>SUM(F4:F38)</f>
        <v>3875569</v>
      </c>
      <c r="G39" s="26">
        <f t="shared" si="1"/>
        <v>79.4</v>
      </c>
      <c r="H39" s="24">
        <f>SUM(H4:H38)</f>
        <v>233983351</v>
      </c>
      <c r="I39" s="24">
        <f>SUM(I4:I38)</f>
        <v>264872778</v>
      </c>
      <c r="J39" s="26">
        <f t="shared" si="2"/>
        <v>88.3</v>
      </c>
      <c r="K39" s="24">
        <f>SUM(K4:K38)</f>
        <v>366275818</v>
      </c>
      <c r="L39" s="24">
        <f>SUM(L4:L38)</f>
        <v>423908491</v>
      </c>
      <c r="M39" s="26">
        <f t="shared" si="5"/>
        <v>86.4</v>
      </c>
      <c r="N39" s="12"/>
    </row>
    <row r="40" spans="1:13" s="13" customFormat="1" ht="16.5" customHeight="1">
      <c r="A40" s="8" t="s">
        <v>45</v>
      </c>
      <c r="B40" s="14">
        <v>409845</v>
      </c>
      <c r="C40" s="14">
        <v>482512</v>
      </c>
      <c r="D40" s="15">
        <f aca="true" t="shared" si="6" ref="D40:D68">IF(OR(B40=0,C40=0),"　　－　　",ROUND(B40/C40*100,1))</f>
        <v>84.9</v>
      </c>
      <c r="E40" s="14">
        <v>4545</v>
      </c>
      <c r="F40" s="14">
        <v>10395</v>
      </c>
      <c r="G40" s="15">
        <f aca="true" t="shared" si="7" ref="G40:G67">IF(OR(E40=0,F40=0),"　　－　　",ROUND(E40/F40*100,1))</f>
        <v>43.7</v>
      </c>
      <c r="H40" s="14">
        <v>1892847</v>
      </c>
      <c r="I40" s="14">
        <v>2393046</v>
      </c>
      <c r="J40" s="15">
        <f aca="true" t="shared" si="8" ref="J40:J67">IF(OR(H40=0,I40=0),"　　－　　",ROUND(H40/I40*100,1))</f>
        <v>79.1</v>
      </c>
      <c r="K40" s="16">
        <f>+B40+E40+H40</f>
        <v>2307237</v>
      </c>
      <c r="L40" s="16">
        <f>+C40+F40+I40</f>
        <v>2885953</v>
      </c>
      <c r="M40" s="10">
        <f aca="true" t="shared" si="9" ref="M40:M67">IF(OR(K40=0,L40=0),"　　－　　",ROUND(K40/L40*100,1))</f>
        <v>79.9</v>
      </c>
    </row>
    <row r="41" spans="1:13" s="13" customFormat="1" ht="16.5" customHeight="1">
      <c r="A41" s="8" t="s">
        <v>20</v>
      </c>
      <c r="B41" s="14">
        <v>510290</v>
      </c>
      <c r="C41" s="14">
        <v>672386</v>
      </c>
      <c r="D41" s="15">
        <f t="shared" si="6"/>
        <v>75.9</v>
      </c>
      <c r="E41" s="14">
        <v>8185</v>
      </c>
      <c r="F41" s="14">
        <v>0</v>
      </c>
      <c r="G41" s="15" t="str">
        <f t="shared" si="7"/>
        <v>　　－　　</v>
      </c>
      <c r="H41" s="14">
        <v>1747737</v>
      </c>
      <c r="I41" s="14">
        <v>2202232</v>
      </c>
      <c r="J41" s="15">
        <f t="shared" si="8"/>
        <v>79.4</v>
      </c>
      <c r="K41" s="16">
        <f>+B41+E41+H41</f>
        <v>2266212</v>
      </c>
      <c r="L41" s="16">
        <f>+C41+F41+I41</f>
        <v>2874618</v>
      </c>
      <c r="M41" s="17">
        <f t="shared" si="9"/>
        <v>78.8</v>
      </c>
    </row>
    <row r="42" spans="1:13" s="13" customFormat="1" ht="16.5" customHeight="1">
      <c r="A42" s="19" t="s">
        <v>21</v>
      </c>
      <c r="B42" s="20">
        <v>2371840</v>
      </c>
      <c r="C42" s="20">
        <v>4103125</v>
      </c>
      <c r="D42" s="15">
        <f t="shared" si="6"/>
        <v>57.8</v>
      </c>
      <c r="E42" s="20">
        <v>1549</v>
      </c>
      <c r="F42" s="20">
        <v>15307</v>
      </c>
      <c r="G42" s="15">
        <f t="shared" si="7"/>
        <v>10.1</v>
      </c>
      <c r="H42" s="20">
        <v>302154</v>
      </c>
      <c r="I42" s="20">
        <v>359019</v>
      </c>
      <c r="J42" s="15">
        <f t="shared" si="8"/>
        <v>84.2</v>
      </c>
      <c r="K42" s="16">
        <f aca="true" t="shared" si="10" ref="K42:K66">+B42+E42+H42</f>
        <v>2675543</v>
      </c>
      <c r="L42" s="16">
        <f aca="true" t="shared" si="11" ref="L42:L66">+C42+F42+I42</f>
        <v>4477451</v>
      </c>
      <c r="M42" s="17">
        <f t="shared" si="9"/>
        <v>59.8</v>
      </c>
    </row>
    <row r="43" spans="1:13" s="13" customFormat="1" ht="16.5" customHeight="1">
      <c r="A43" s="19" t="s">
        <v>67</v>
      </c>
      <c r="B43" s="14">
        <v>1680103</v>
      </c>
      <c r="C43" s="14">
        <v>2476941</v>
      </c>
      <c r="D43" s="15">
        <f t="shared" si="6"/>
        <v>67.8</v>
      </c>
      <c r="E43" s="14">
        <v>0</v>
      </c>
      <c r="F43" s="14">
        <v>0</v>
      </c>
      <c r="G43" s="15" t="str">
        <f t="shared" si="7"/>
        <v>　　－　　</v>
      </c>
      <c r="H43" s="14">
        <v>129361</v>
      </c>
      <c r="I43" s="14">
        <v>136732</v>
      </c>
      <c r="J43" s="15">
        <f t="shared" si="8"/>
        <v>94.6</v>
      </c>
      <c r="K43" s="16">
        <f t="shared" si="10"/>
        <v>1809464</v>
      </c>
      <c r="L43" s="16">
        <f t="shared" si="11"/>
        <v>2613673</v>
      </c>
      <c r="M43" s="17">
        <f t="shared" si="9"/>
        <v>69.2</v>
      </c>
    </row>
    <row r="44" spans="1:13" s="13" customFormat="1" ht="16.5" customHeight="1">
      <c r="A44" s="19" t="s">
        <v>46</v>
      </c>
      <c r="B44" s="14">
        <v>2402286</v>
      </c>
      <c r="C44" s="14">
        <v>3428219</v>
      </c>
      <c r="D44" s="15">
        <f t="shared" si="6"/>
        <v>70.1</v>
      </c>
      <c r="E44" s="14">
        <v>0</v>
      </c>
      <c r="F44" s="14">
        <v>0</v>
      </c>
      <c r="G44" s="15" t="str">
        <f t="shared" si="7"/>
        <v>　　－　　</v>
      </c>
      <c r="H44" s="14">
        <v>110637</v>
      </c>
      <c r="I44" s="14">
        <v>165837</v>
      </c>
      <c r="J44" s="15">
        <f t="shared" si="8"/>
        <v>66.7</v>
      </c>
      <c r="K44" s="16">
        <f t="shared" si="10"/>
        <v>2512923</v>
      </c>
      <c r="L44" s="16">
        <f t="shared" si="11"/>
        <v>3594056</v>
      </c>
      <c r="M44" s="17">
        <f t="shared" si="9"/>
        <v>69.9</v>
      </c>
    </row>
    <row r="45" spans="1:13" s="13" customFormat="1" ht="16.5" customHeight="1">
      <c r="A45" s="19" t="s">
        <v>47</v>
      </c>
      <c r="B45" s="14">
        <v>943577</v>
      </c>
      <c r="C45" s="14">
        <v>1188051</v>
      </c>
      <c r="D45" s="15">
        <f t="shared" si="6"/>
        <v>79.4</v>
      </c>
      <c r="E45" s="14">
        <v>250</v>
      </c>
      <c r="F45" s="14">
        <v>181</v>
      </c>
      <c r="G45" s="15">
        <f t="shared" si="7"/>
        <v>138.1</v>
      </c>
      <c r="H45" s="14">
        <v>1137634</v>
      </c>
      <c r="I45" s="14">
        <v>1357495</v>
      </c>
      <c r="J45" s="15">
        <f t="shared" si="8"/>
        <v>83.8</v>
      </c>
      <c r="K45" s="16">
        <f t="shared" si="10"/>
        <v>2081461</v>
      </c>
      <c r="L45" s="16">
        <f t="shared" si="11"/>
        <v>2545727</v>
      </c>
      <c r="M45" s="17">
        <f t="shared" si="9"/>
        <v>81.8</v>
      </c>
    </row>
    <row r="46" spans="1:13" s="13" customFormat="1" ht="16.5" customHeight="1">
      <c r="A46" s="19" t="s">
        <v>22</v>
      </c>
      <c r="B46" s="14">
        <v>286752</v>
      </c>
      <c r="C46" s="14">
        <v>346711</v>
      </c>
      <c r="D46" s="15">
        <f t="shared" si="6"/>
        <v>82.7</v>
      </c>
      <c r="E46" s="14">
        <v>70863</v>
      </c>
      <c r="F46" s="14">
        <v>45375</v>
      </c>
      <c r="G46" s="15">
        <f t="shared" si="7"/>
        <v>156.2</v>
      </c>
      <c r="H46" s="14">
        <v>1649514</v>
      </c>
      <c r="I46" s="14">
        <v>1782218</v>
      </c>
      <c r="J46" s="15">
        <f t="shared" si="8"/>
        <v>92.6</v>
      </c>
      <c r="K46" s="16">
        <f t="shared" si="10"/>
        <v>2007129</v>
      </c>
      <c r="L46" s="16">
        <f t="shared" si="11"/>
        <v>2174304</v>
      </c>
      <c r="M46" s="17">
        <f t="shared" si="9"/>
        <v>92.3</v>
      </c>
    </row>
    <row r="47" spans="1:13" s="13" customFormat="1" ht="16.5" customHeight="1">
      <c r="A47" s="19" t="s">
        <v>23</v>
      </c>
      <c r="B47" s="14">
        <v>161926</v>
      </c>
      <c r="C47" s="14">
        <v>139791</v>
      </c>
      <c r="D47" s="15">
        <f t="shared" si="6"/>
        <v>115.8</v>
      </c>
      <c r="E47" s="14">
        <v>26428</v>
      </c>
      <c r="F47" s="14">
        <v>21786</v>
      </c>
      <c r="G47" s="15">
        <f t="shared" si="7"/>
        <v>121.3</v>
      </c>
      <c r="H47" s="14">
        <v>2604103</v>
      </c>
      <c r="I47" s="14">
        <v>2403580</v>
      </c>
      <c r="J47" s="15">
        <f t="shared" si="8"/>
        <v>108.3</v>
      </c>
      <c r="K47" s="16">
        <f t="shared" si="10"/>
        <v>2792457</v>
      </c>
      <c r="L47" s="16">
        <f t="shared" si="11"/>
        <v>2565157</v>
      </c>
      <c r="M47" s="17">
        <f t="shared" si="9"/>
        <v>108.9</v>
      </c>
    </row>
    <row r="48" spans="1:13" s="13" customFormat="1" ht="16.5" customHeight="1">
      <c r="A48" s="8" t="s">
        <v>48</v>
      </c>
      <c r="B48" s="14">
        <v>124681</v>
      </c>
      <c r="C48" s="14">
        <v>116163</v>
      </c>
      <c r="D48" s="15">
        <f t="shared" si="6"/>
        <v>107.3</v>
      </c>
      <c r="E48" s="14">
        <v>0</v>
      </c>
      <c r="F48" s="14">
        <v>0</v>
      </c>
      <c r="G48" s="15" t="str">
        <f t="shared" si="7"/>
        <v>　　－　　</v>
      </c>
      <c r="H48" s="14">
        <v>1946128</v>
      </c>
      <c r="I48" s="14">
        <v>2028149</v>
      </c>
      <c r="J48" s="15">
        <f t="shared" si="8"/>
        <v>96</v>
      </c>
      <c r="K48" s="16">
        <f t="shared" si="10"/>
        <v>2070809</v>
      </c>
      <c r="L48" s="16">
        <f t="shared" si="11"/>
        <v>2144312</v>
      </c>
      <c r="M48" s="17">
        <f t="shared" si="9"/>
        <v>96.6</v>
      </c>
    </row>
    <row r="49" spans="1:13" s="13" customFormat="1" ht="16.5" customHeight="1">
      <c r="A49" s="19" t="s">
        <v>49</v>
      </c>
      <c r="B49" s="14">
        <v>171039</v>
      </c>
      <c r="C49" s="14">
        <v>156507</v>
      </c>
      <c r="D49" s="15">
        <f t="shared" si="6"/>
        <v>109.3</v>
      </c>
      <c r="E49" s="14">
        <v>0</v>
      </c>
      <c r="F49" s="14">
        <v>0</v>
      </c>
      <c r="G49" s="15" t="str">
        <f t="shared" si="7"/>
        <v>　　－　　</v>
      </c>
      <c r="H49" s="14">
        <v>1659312</v>
      </c>
      <c r="I49" s="14">
        <v>2001824</v>
      </c>
      <c r="J49" s="15">
        <f t="shared" si="8"/>
        <v>82.9</v>
      </c>
      <c r="K49" s="16">
        <f t="shared" si="10"/>
        <v>1830351</v>
      </c>
      <c r="L49" s="16">
        <f t="shared" si="11"/>
        <v>2158331</v>
      </c>
      <c r="M49" s="17">
        <f t="shared" si="9"/>
        <v>84.8</v>
      </c>
    </row>
    <row r="50" spans="1:13" s="13" customFormat="1" ht="16.5" customHeight="1">
      <c r="A50" s="8" t="s">
        <v>24</v>
      </c>
      <c r="B50" s="14">
        <v>1441600</v>
      </c>
      <c r="C50" s="14">
        <v>1565854</v>
      </c>
      <c r="D50" s="15">
        <f t="shared" si="6"/>
        <v>92.1</v>
      </c>
      <c r="E50" s="14">
        <v>0</v>
      </c>
      <c r="F50" s="14">
        <v>0</v>
      </c>
      <c r="G50" s="15" t="str">
        <f t="shared" si="7"/>
        <v>　　－　　</v>
      </c>
      <c r="H50" s="14">
        <v>0</v>
      </c>
      <c r="I50" s="14">
        <v>0</v>
      </c>
      <c r="J50" s="15" t="str">
        <f t="shared" si="8"/>
        <v>　　－　　</v>
      </c>
      <c r="K50" s="16">
        <f t="shared" si="10"/>
        <v>1441600</v>
      </c>
      <c r="L50" s="16">
        <f t="shared" si="11"/>
        <v>1565854</v>
      </c>
      <c r="M50" s="17">
        <f t="shared" si="9"/>
        <v>92.1</v>
      </c>
    </row>
    <row r="51" spans="1:13" s="13" customFormat="1" ht="15.75" customHeight="1">
      <c r="A51" s="19" t="s">
        <v>25</v>
      </c>
      <c r="B51" s="14">
        <v>1321594</v>
      </c>
      <c r="C51" s="14">
        <v>2256926</v>
      </c>
      <c r="D51" s="15">
        <f t="shared" si="6"/>
        <v>58.6</v>
      </c>
      <c r="E51" s="14">
        <v>0</v>
      </c>
      <c r="F51" s="14">
        <v>0</v>
      </c>
      <c r="G51" s="15" t="str">
        <f t="shared" si="7"/>
        <v>　　－　　</v>
      </c>
      <c r="H51" s="14">
        <v>46460</v>
      </c>
      <c r="I51" s="14">
        <v>54980</v>
      </c>
      <c r="J51" s="15">
        <f t="shared" si="8"/>
        <v>84.5</v>
      </c>
      <c r="K51" s="16">
        <f t="shared" si="10"/>
        <v>1368054</v>
      </c>
      <c r="L51" s="16">
        <f t="shared" si="11"/>
        <v>2311906</v>
      </c>
      <c r="M51" s="17">
        <f t="shared" si="9"/>
        <v>59.2</v>
      </c>
    </row>
    <row r="52" spans="1:13" s="13" customFormat="1" ht="16.5" customHeight="1">
      <c r="A52" s="19" t="s">
        <v>50</v>
      </c>
      <c r="B52" s="14">
        <v>340460</v>
      </c>
      <c r="C52" s="14">
        <v>384349</v>
      </c>
      <c r="D52" s="15">
        <f t="shared" si="6"/>
        <v>88.6</v>
      </c>
      <c r="E52" s="14">
        <v>1838</v>
      </c>
      <c r="F52" s="14">
        <v>2426</v>
      </c>
      <c r="G52" s="15">
        <f t="shared" si="7"/>
        <v>75.8</v>
      </c>
      <c r="H52" s="14">
        <v>1482407</v>
      </c>
      <c r="I52" s="14">
        <v>1666759</v>
      </c>
      <c r="J52" s="15">
        <f t="shared" si="8"/>
        <v>88.9</v>
      </c>
      <c r="K52" s="16">
        <f t="shared" si="10"/>
        <v>1824705</v>
      </c>
      <c r="L52" s="16">
        <f t="shared" si="11"/>
        <v>2053534</v>
      </c>
      <c r="M52" s="17">
        <f t="shared" si="9"/>
        <v>88.9</v>
      </c>
    </row>
    <row r="53" spans="1:13" s="13" customFormat="1" ht="16.5" customHeight="1">
      <c r="A53" s="19" t="s">
        <v>51</v>
      </c>
      <c r="B53" s="14">
        <v>300262</v>
      </c>
      <c r="C53" s="14">
        <v>468877</v>
      </c>
      <c r="D53" s="15">
        <f t="shared" si="6"/>
        <v>64</v>
      </c>
      <c r="E53" s="14">
        <v>0</v>
      </c>
      <c r="F53" s="14">
        <v>0</v>
      </c>
      <c r="G53" s="15" t="str">
        <f t="shared" si="7"/>
        <v>　　－　　</v>
      </c>
      <c r="H53" s="14">
        <v>660047</v>
      </c>
      <c r="I53" s="14">
        <v>991062</v>
      </c>
      <c r="J53" s="15">
        <f t="shared" si="8"/>
        <v>66.6</v>
      </c>
      <c r="K53" s="16">
        <f t="shared" si="10"/>
        <v>960309</v>
      </c>
      <c r="L53" s="16">
        <f t="shared" si="11"/>
        <v>1459939</v>
      </c>
      <c r="M53" s="17">
        <f t="shared" si="9"/>
        <v>65.8</v>
      </c>
    </row>
    <row r="54" spans="1:14" s="13" customFormat="1" ht="16.5" customHeight="1">
      <c r="A54" s="19" t="s">
        <v>52</v>
      </c>
      <c r="B54" s="14">
        <v>771107</v>
      </c>
      <c r="C54" s="14">
        <v>819135</v>
      </c>
      <c r="D54" s="15">
        <f>IF(OR(B54=0,C54=0),"　　－　　",ROUND(B54/C54*100,1))</f>
        <v>94.1</v>
      </c>
      <c r="E54" s="14">
        <v>36</v>
      </c>
      <c r="F54" s="14">
        <v>249</v>
      </c>
      <c r="G54" s="15">
        <f t="shared" si="7"/>
        <v>14.5</v>
      </c>
      <c r="H54" s="14">
        <v>764497</v>
      </c>
      <c r="I54" s="14">
        <v>971210</v>
      </c>
      <c r="J54" s="15">
        <f>IF(OR(H54=0,I54=0),"　　－　　",ROUND(H54/I54*100,1))</f>
        <v>78.7</v>
      </c>
      <c r="K54" s="16">
        <f t="shared" si="10"/>
        <v>1535640</v>
      </c>
      <c r="L54" s="16">
        <f t="shared" si="11"/>
        <v>1790594</v>
      </c>
      <c r="M54" s="17">
        <f t="shared" si="9"/>
        <v>85.8</v>
      </c>
      <c r="N54" s="12"/>
    </row>
    <row r="55" spans="1:14" s="13" customFormat="1" ht="16.5" customHeight="1">
      <c r="A55" s="19" t="s">
        <v>26</v>
      </c>
      <c r="B55" s="14">
        <v>1189322</v>
      </c>
      <c r="C55" s="14">
        <v>1885927</v>
      </c>
      <c r="D55" s="15">
        <f t="shared" si="6"/>
        <v>63.1</v>
      </c>
      <c r="E55" s="14">
        <v>9642</v>
      </c>
      <c r="F55" s="14">
        <v>5423</v>
      </c>
      <c r="G55" s="15">
        <f t="shared" si="7"/>
        <v>177.8</v>
      </c>
      <c r="H55" s="14">
        <v>351868</v>
      </c>
      <c r="I55" s="14">
        <v>408961</v>
      </c>
      <c r="J55" s="15">
        <f t="shared" si="8"/>
        <v>86</v>
      </c>
      <c r="K55" s="16">
        <f t="shared" si="10"/>
        <v>1550832</v>
      </c>
      <c r="L55" s="16">
        <f t="shared" si="11"/>
        <v>2300311</v>
      </c>
      <c r="M55" s="17">
        <f t="shared" si="9"/>
        <v>67.4</v>
      </c>
      <c r="N55" s="12"/>
    </row>
    <row r="56" spans="1:14" s="13" customFormat="1" ht="16.5" customHeight="1">
      <c r="A56" s="19" t="s">
        <v>27</v>
      </c>
      <c r="B56" s="14">
        <v>380458</v>
      </c>
      <c r="C56" s="14">
        <v>436885</v>
      </c>
      <c r="D56" s="15">
        <f t="shared" si="6"/>
        <v>87.1</v>
      </c>
      <c r="E56" s="14">
        <v>118315</v>
      </c>
      <c r="F56" s="14">
        <v>156801</v>
      </c>
      <c r="G56" s="15">
        <f t="shared" si="7"/>
        <v>75.5</v>
      </c>
      <c r="H56" s="14">
        <v>333877</v>
      </c>
      <c r="I56" s="14">
        <v>556317</v>
      </c>
      <c r="J56" s="15">
        <f t="shared" si="8"/>
        <v>60</v>
      </c>
      <c r="K56" s="16">
        <f t="shared" si="10"/>
        <v>832650</v>
      </c>
      <c r="L56" s="16">
        <f t="shared" si="11"/>
        <v>1150003</v>
      </c>
      <c r="M56" s="17">
        <f t="shared" si="9"/>
        <v>72.4</v>
      </c>
      <c r="N56" s="12"/>
    </row>
    <row r="57" spans="1:13" s="13" customFormat="1" ht="16.5" customHeight="1">
      <c r="A57" s="19" t="s">
        <v>28</v>
      </c>
      <c r="B57" s="14">
        <v>1506059</v>
      </c>
      <c r="C57" s="14">
        <v>1676525</v>
      </c>
      <c r="D57" s="15">
        <f t="shared" si="6"/>
        <v>89.8</v>
      </c>
      <c r="E57" s="14">
        <v>15489</v>
      </c>
      <c r="F57" s="14">
        <v>22615</v>
      </c>
      <c r="G57" s="15">
        <f t="shared" si="7"/>
        <v>68.5</v>
      </c>
      <c r="H57" s="14">
        <v>0</v>
      </c>
      <c r="I57" s="14">
        <v>0</v>
      </c>
      <c r="J57" s="15" t="str">
        <f t="shared" si="8"/>
        <v>　　－　　</v>
      </c>
      <c r="K57" s="16">
        <f t="shared" si="10"/>
        <v>1521548</v>
      </c>
      <c r="L57" s="16">
        <f t="shared" si="11"/>
        <v>1699140</v>
      </c>
      <c r="M57" s="17">
        <f t="shared" si="9"/>
        <v>89.5</v>
      </c>
    </row>
    <row r="58" spans="1:13" s="13" customFormat="1" ht="16.5" customHeight="1">
      <c r="A58" s="19" t="s">
        <v>29</v>
      </c>
      <c r="B58" s="14">
        <v>793991</v>
      </c>
      <c r="C58" s="14">
        <v>1277309</v>
      </c>
      <c r="D58" s="15">
        <f t="shared" si="6"/>
        <v>62.2</v>
      </c>
      <c r="E58" s="14">
        <v>0</v>
      </c>
      <c r="F58" s="14">
        <v>0</v>
      </c>
      <c r="G58" s="15" t="str">
        <f t="shared" si="7"/>
        <v>　　－　　</v>
      </c>
      <c r="H58" s="14">
        <v>76633</v>
      </c>
      <c r="I58" s="14">
        <v>86524</v>
      </c>
      <c r="J58" s="15">
        <f t="shared" si="8"/>
        <v>88.6</v>
      </c>
      <c r="K58" s="16">
        <f t="shared" si="10"/>
        <v>870624</v>
      </c>
      <c r="L58" s="16">
        <f t="shared" si="11"/>
        <v>1363833</v>
      </c>
      <c r="M58" s="17">
        <f t="shared" si="9"/>
        <v>63.8</v>
      </c>
    </row>
    <row r="59" spans="1:14" s="13" customFormat="1" ht="16.5" customHeight="1">
      <c r="A59" s="8" t="s">
        <v>53</v>
      </c>
      <c r="B59" s="14">
        <v>228429</v>
      </c>
      <c r="C59" s="14">
        <v>305459</v>
      </c>
      <c r="D59" s="15">
        <f t="shared" si="6"/>
        <v>74.8</v>
      </c>
      <c r="E59" s="14">
        <v>1751</v>
      </c>
      <c r="F59" s="14">
        <v>5362</v>
      </c>
      <c r="G59" s="15">
        <f t="shared" si="7"/>
        <v>32.7</v>
      </c>
      <c r="H59" s="14">
        <v>751053</v>
      </c>
      <c r="I59" s="14">
        <v>958806</v>
      </c>
      <c r="J59" s="15">
        <f t="shared" si="8"/>
        <v>78.3</v>
      </c>
      <c r="K59" s="16">
        <f t="shared" si="10"/>
        <v>981233</v>
      </c>
      <c r="L59" s="16">
        <f t="shared" si="11"/>
        <v>1269627</v>
      </c>
      <c r="M59" s="17">
        <f t="shared" si="9"/>
        <v>77.3</v>
      </c>
      <c r="N59" s="12"/>
    </row>
    <row r="60" spans="1:13" s="13" customFormat="1" ht="16.5" customHeight="1">
      <c r="A60" s="19" t="s">
        <v>30</v>
      </c>
      <c r="B60" s="14">
        <v>238347</v>
      </c>
      <c r="C60" s="14">
        <v>242368</v>
      </c>
      <c r="D60" s="15">
        <f t="shared" si="6"/>
        <v>98.3</v>
      </c>
      <c r="E60" s="14">
        <v>10</v>
      </c>
      <c r="F60" s="14">
        <v>682</v>
      </c>
      <c r="G60" s="15">
        <f t="shared" si="7"/>
        <v>1.5</v>
      </c>
      <c r="H60" s="14">
        <v>906298</v>
      </c>
      <c r="I60" s="14">
        <v>1033951</v>
      </c>
      <c r="J60" s="15">
        <f t="shared" si="8"/>
        <v>87.7</v>
      </c>
      <c r="K60" s="16">
        <f t="shared" si="10"/>
        <v>1144655</v>
      </c>
      <c r="L60" s="16">
        <f t="shared" si="11"/>
        <v>1277001</v>
      </c>
      <c r="M60" s="17">
        <f t="shared" si="9"/>
        <v>89.6</v>
      </c>
    </row>
    <row r="61" spans="1:13" s="13" customFormat="1" ht="16.5" customHeight="1">
      <c r="A61" s="19" t="s">
        <v>31</v>
      </c>
      <c r="B61" s="14">
        <v>12766</v>
      </c>
      <c r="C61" s="14">
        <v>7813</v>
      </c>
      <c r="D61" s="15">
        <f t="shared" si="6"/>
        <v>163.4</v>
      </c>
      <c r="E61" s="14">
        <v>2074100</v>
      </c>
      <c r="F61" s="14">
        <v>2883494</v>
      </c>
      <c r="G61" s="15">
        <f t="shared" si="7"/>
        <v>71.9</v>
      </c>
      <c r="H61" s="14">
        <v>19864</v>
      </c>
      <c r="I61" s="14">
        <v>9016</v>
      </c>
      <c r="J61" s="15">
        <f t="shared" si="8"/>
        <v>220.3</v>
      </c>
      <c r="K61" s="16">
        <f t="shared" si="10"/>
        <v>2106730</v>
      </c>
      <c r="L61" s="16">
        <f t="shared" si="11"/>
        <v>2900323</v>
      </c>
      <c r="M61" s="17">
        <f t="shared" si="9"/>
        <v>72.6</v>
      </c>
    </row>
    <row r="62" spans="1:14" s="13" customFormat="1" ht="16.5" customHeight="1">
      <c r="A62" s="19" t="s">
        <v>32</v>
      </c>
      <c r="B62" s="14">
        <v>418774</v>
      </c>
      <c r="C62" s="14">
        <v>776209</v>
      </c>
      <c r="D62" s="15">
        <f t="shared" si="6"/>
        <v>54</v>
      </c>
      <c r="E62" s="14">
        <v>27918</v>
      </c>
      <c r="F62" s="14">
        <v>29963</v>
      </c>
      <c r="G62" s="15">
        <f t="shared" si="7"/>
        <v>93.2</v>
      </c>
      <c r="H62" s="14">
        <v>872423</v>
      </c>
      <c r="I62" s="14">
        <v>890036</v>
      </c>
      <c r="J62" s="15">
        <f t="shared" si="8"/>
        <v>98</v>
      </c>
      <c r="K62" s="16">
        <f t="shared" si="10"/>
        <v>1319115</v>
      </c>
      <c r="L62" s="16">
        <f t="shared" si="11"/>
        <v>1696208</v>
      </c>
      <c r="M62" s="17">
        <f t="shared" si="9"/>
        <v>77.8</v>
      </c>
      <c r="N62" s="12"/>
    </row>
    <row r="63" spans="1:14" s="13" customFormat="1" ht="16.5" customHeight="1">
      <c r="A63" s="19" t="s">
        <v>33</v>
      </c>
      <c r="B63" s="14">
        <v>154481</v>
      </c>
      <c r="C63" s="14">
        <v>245335</v>
      </c>
      <c r="D63" s="15">
        <f t="shared" si="6"/>
        <v>63</v>
      </c>
      <c r="E63" s="14">
        <v>0</v>
      </c>
      <c r="F63" s="14">
        <v>0</v>
      </c>
      <c r="G63" s="15" t="str">
        <f t="shared" si="7"/>
        <v>　　－　　</v>
      </c>
      <c r="H63" s="14">
        <v>1121777</v>
      </c>
      <c r="I63" s="14">
        <v>1233369</v>
      </c>
      <c r="J63" s="15">
        <f t="shared" si="8"/>
        <v>91</v>
      </c>
      <c r="K63" s="16">
        <f t="shared" si="10"/>
        <v>1276258</v>
      </c>
      <c r="L63" s="16">
        <f t="shared" si="11"/>
        <v>1478704</v>
      </c>
      <c r="M63" s="17">
        <f t="shared" si="9"/>
        <v>86.3</v>
      </c>
      <c r="N63" s="12"/>
    </row>
    <row r="64" spans="1:14" s="13" customFormat="1" ht="16.5" customHeight="1">
      <c r="A64" s="19" t="s">
        <v>54</v>
      </c>
      <c r="B64" s="14">
        <v>81439</v>
      </c>
      <c r="C64" s="14">
        <v>117281</v>
      </c>
      <c r="D64" s="15">
        <f t="shared" si="6"/>
        <v>69.4</v>
      </c>
      <c r="E64" s="14">
        <v>0</v>
      </c>
      <c r="F64" s="14">
        <v>0</v>
      </c>
      <c r="G64" s="15" t="str">
        <f t="shared" si="7"/>
        <v>　　－　　</v>
      </c>
      <c r="H64" s="14">
        <v>731060</v>
      </c>
      <c r="I64" s="14">
        <v>803201</v>
      </c>
      <c r="J64" s="15">
        <f t="shared" si="8"/>
        <v>91</v>
      </c>
      <c r="K64" s="16">
        <f t="shared" si="10"/>
        <v>812499</v>
      </c>
      <c r="L64" s="16">
        <f t="shared" si="11"/>
        <v>920482</v>
      </c>
      <c r="M64" s="17">
        <f t="shared" si="9"/>
        <v>88.3</v>
      </c>
      <c r="N64" s="12"/>
    </row>
    <row r="65" spans="1:14" s="13" customFormat="1" ht="16.5" customHeight="1">
      <c r="A65" s="8" t="s">
        <v>55</v>
      </c>
      <c r="B65" s="14">
        <v>158437</v>
      </c>
      <c r="C65" s="14">
        <v>183222</v>
      </c>
      <c r="D65" s="15">
        <f t="shared" si="6"/>
        <v>86.5</v>
      </c>
      <c r="E65" s="14">
        <v>574</v>
      </c>
      <c r="F65" s="14">
        <v>0</v>
      </c>
      <c r="G65" s="15" t="str">
        <f t="shared" si="7"/>
        <v>　　－　　</v>
      </c>
      <c r="H65" s="14">
        <v>663500</v>
      </c>
      <c r="I65" s="14">
        <v>734057</v>
      </c>
      <c r="J65" s="15">
        <f t="shared" si="8"/>
        <v>90.4</v>
      </c>
      <c r="K65" s="16">
        <f t="shared" si="10"/>
        <v>822511</v>
      </c>
      <c r="L65" s="16">
        <f t="shared" si="11"/>
        <v>917279</v>
      </c>
      <c r="M65" s="17">
        <f t="shared" si="9"/>
        <v>89.7</v>
      </c>
      <c r="N65" s="12"/>
    </row>
    <row r="66" spans="1:13" s="13" customFormat="1" ht="16.5" customHeight="1">
      <c r="A66" s="27" t="s">
        <v>34</v>
      </c>
      <c r="B66" s="14">
        <v>0</v>
      </c>
      <c r="C66" s="14">
        <v>0</v>
      </c>
      <c r="D66" s="15" t="str">
        <f t="shared" si="6"/>
        <v>　　－　　</v>
      </c>
      <c r="E66" s="14">
        <v>0</v>
      </c>
      <c r="F66" s="14">
        <v>0</v>
      </c>
      <c r="G66" s="15" t="str">
        <f t="shared" si="7"/>
        <v>　　－　　</v>
      </c>
      <c r="H66" s="14">
        <v>299195</v>
      </c>
      <c r="I66" s="14">
        <v>482618</v>
      </c>
      <c r="J66" s="15">
        <f t="shared" si="8"/>
        <v>62</v>
      </c>
      <c r="K66" s="16">
        <f t="shared" si="10"/>
        <v>299195</v>
      </c>
      <c r="L66" s="16">
        <f t="shared" si="11"/>
        <v>482618</v>
      </c>
      <c r="M66" s="28">
        <f t="shared" si="9"/>
        <v>62</v>
      </c>
    </row>
    <row r="67" spans="1:14" s="13" customFormat="1" ht="18.75" customHeight="1">
      <c r="A67" s="23" t="s">
        <v>35</v>
      </c>
      <c r="B67" s="24">
        <f>SUM(B40:B66)</f>
        <v>18399865</v>
      </c>
      <c r="C67" s="24">
        <f>SUM(C40:C66)</f>
        <v>25759880</v>
      </c>
      <c r="D67" s="26">
        <f t="shared" si="6"/>
        <v>71.4</v>
      </c>
      <c r="E67" s="24">
        <f>SUM(E40:E66)</f>
        <v>2361493</v>
      </c>
      <c r="F67" s="24">
        <f>SUM(F40:F66)</f>
        <v>3200059</v>
      </c>
      <c r="G67" s="26">
        <f t="shared" si="7"/>
        <v>73.8</v>
      </c>
      <c r="H67" s="24">
        <f>SUM(H40:H66)</f>
        <v>22260386</v>
      </c>
      <c r="I67" s="24">
        <f>SUM(I40:I66)</f>
        <v>25710999</v>
      </c>
      <c r="J67" s="26">
        <f t="shared" si="8"/>
        <v>86.6</v>
      </c>
      <c r="K67" s="24">
        <f>SUM(K40:K66)</f>
        <v>43021744</v>
      </c>
      <c r="L67" s="24">
        <f>SUM(L40:L66)</f>
        <v>54670938</v>
      </c>
      <c r="M67" s="26">
        <f t="shared" si="9"/>
        <v>78.7</v>
      </c>
      <c r="N67" s="29"/>
    </row>
    <row r="68" spans="1:13" s="13" customFormat="1" ht="18" customHeight="1">
      <c r="A68" s="23" t="s">
        <v>36</v>
      </c>
      <c r="B68" s="30">
        <f>SUM(B39+B67)</f>
        <v>147616756</v>
      </c>
      <c r="C68" s="30">
        <f>SUM(C39+C67)</f>
        <v>180920024</v>
      </c>
      <c r="D68" s="26">
        <f t="shared" si="6"/>
        <v>81.6</v>
      </c>
      <c r="E68" s="30">
        <f>SUM(E39+E67)</f>
        <v>5437069</v>
      </c>
      <c r="F68" s="30">
        <f>SUM(F39+F67)</f>
        <v>7075628</v>
      </c>
      <c r="G68" s="26">
        <f>IF(OR(E68=0,F68=0),"　　－　　",ROUND(E68/F68*100,1))</f>
        <v>76.8</v>
      </c>
      <c r="H68" s="30">
        <f>SUM(H39+H67)</f>
        <v>256243737</v>
      </c>
      <c r="I68" s="30">
        <f>SUM(I39+I67)</f>
        <v>290583777</v>
      </c>
      <c r="J68" s="26">
        <f>IF(OR(H68=0,I68=0),"　　－　　",ROUND(H68/I68*100,1))</f>
        <v>88.2</v>
      </c>
      <c r="K68" s="30">
        <f>SUM(K39+K67)</f>
        <v>409297562</v>
      </c>
      <c r="L68" s="30">
        <f>SUM(L39+L67)</f>
        <v>478579429</v>
      </c>
      <c r="M68" s="26">
        <f>IF(OR(K68=0,L68=0),"　　－　　",ROUND(K68/L68*100,1))</f>
        <v>85.5</v>
      </c>
    </row>
    <row r="69" spans="1:13" s="13" customFormat="1" ht="9" customHeight="1">
      <c r="A69" s="31"/>
      <c r="E69" s="12"/>
      <c r="F69" s="32"/>
      <c r="M69" s="33"/>
    </row>
    <row r="70" spans="1:14" s="13" customFormat="1" ht="17.25" customHeight="1">
      <c r="A70" s="34" t="s">
        <v>56</v>
      </c>
      <c r="B70" s="24">
        <v>27430314</v>
      </c>
      <c r="C70" s="24">
        <v>34978034</v>
      </c>
      <c r="D70" s="26">
        <f>IF(OR(B70=0,C70=0),"　　－　　",ROUND(B70/C70*100,1))</f>
        <v>78.4</v>
      </c>
      <c r="E70" s="24">
        <v>2520992</v>
      </c>
      <c r="F70" s="24">
        <v>3644599</v>
      </c>
      <c r="G70" s="26">
        <f>IF(OR(E70=0,F70=0),"　　－　　",ROUND(E70/F70*100,1))</f>
        <v>69.2</v>
      </c>
      <c r="H70" s="24">
        <v>49534125</v>
      </c>
      <c r="I70" s="24">
        <v>56430584</v>
      </c>
      <c r="J70" s="26">
        <f>IF(OR(H70=0,I70=0),"　　－　　",ROUND(H70/I70*100,1))</f>
        <v>87.8</v>
      </c>
      <c r="K70" s="35">
        <f>B70+E70+H70</f>
        <v>79485431</v>
      </c>
      <c r="L70" s="35">
        <f>C70+F70+I70</f>
        <v>95053217</v>
      </c>
      <c r="M70" s="26">
        <f>IF(OR(K70=0,L70=0),"　　－　　",ROUND(K70/L70*100,1))</f>
        <v>83.6</v>
      </c>
      <c r="N70" s="12"/>
    </row>
    <row r="71" spans="1:15" ht="15" customHeight="1">
      <c r="A71" s="36" t="s">
        <v>37</v>
      </c>
      <c r="N71" s="1"/>
      <c r="O71" s="1"/>
    </row>
    <row r="72" spans="1:15" ht="15" customHeight="1">
      <c r="A72" s="1"/>
      <c r="O72" s="1"/>
    </row>
    <row r="73" ht="15" customHeight="1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>
      <c r="A95" s="1"/>
    </row>
    <row r="96" ht="15">
      <c r="A96" s="1"/>
    </row>
    <row r="97" ht="15">
      <c r="A97" s="1"/>
    </row>
    <row r="98" ht="15">
      <c r="A98" s="1"/>
    </row>
    <row r="99" ht="15">
      <c r="A99" s="1"/>
    </row>
    <row r="100" ht="15">
      <c r="A100" s="1"/>
    </row>
    <row r="101" ht="15">
      <c r="A101" s="1"/>
    </row>
    <row r="102" ht="15">
      <c r="A102" s="1"/>
    </row>
    <row r="103" ht="15">
      <c r="A103" s="1"/>
    </row>
    <row r="104" ht="15">
      <c r="A104" s="1"/>
    </row>
    <row r="105" ht="15">
      <c r="A105" s="1"/>
    </row>
    <row r="106" ht="15">
      <c r="A106" s="1"/>
    </row>
    <row r="107" ht="15">
      <c r="A107" s="1"/>
    </row>
    <row r="108" ht="15">
      <c r="A108" s="1"/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</sheetData>
  <sheetProtection/>
  <mergeCells count="6">
    <mergeCell ref="A1:K1"/>
    <mergeCell ref="A2:A3"/>
    <mergeCell ref="K2:M2"/>
    <mergeCell ref="B2:D2"/>
    <mergeCell ref="E2:G2"/>
    <mergeCell ref="H2:J2"/>
  </mergeCells>
  <printOptions/>
  <pageMargins left="0.5905511811023623" right="0.3937007874015748" top="0.5905511811023623" bottom="0.3937007874015748" header="0.31496062992125984" footer="0.31496062992125984"/>
  <pageSetup horizontalDpi="400" verticalDpi="4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Yoshiro Ishihara</cp:lastModifiedBy>
  <cp:lastPrinted>2009-06-12T09:38:48Z</cp:lastPrinted>
  <dcterms:created xsi:type="dcterms:W3CDTF">1997-10-28T08:04:29Z</dcterms:created>
  <dcterms:modified xsi:type="dcterms:W3CDTF">2009-06-12T02:35:40Z</dcterms:modified>
  <cp:category/>
  <cp:version/>
  <cp:contentType/>
  <cp:contentStatus/>
</cp:coreProperties>
</file>