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'５０社'!$A$2:$N$58</definedName>
  </definedNames>
  <calcPr fullCalcOnLoad="1"/>
</workbook>
</file>

<file path=xl/sharedStrings.xml><?xml version="1.0" encoding="utf-8"?>
<sst xmlns="http://schemas.openxmlformats.org/spreadsheetml/2006/main" count="72" uniqueCount="62">
  <si>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</si>
  <si>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</si>
  <si>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</si>
  <si>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</si>
  <si>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</si>
  <si>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</si>
  <si>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</si>
  <si>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</si>
  <si>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</si>
  <si>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</si>
  <si>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</si>
  <si>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</si>
  <si>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</si>
  <si>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</si>
  <si>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</si>
  <si>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</si>
  <si>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</si>
  <si>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</si>
  <si>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</si>
  <si>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</si>
  <si>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</si>
  <si>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</si>
  <si>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北海道旅客鉄道</t>
  </si>
  <si>
    <t>郵船トラベル</t>
  </si>
  <si>
    <t>トラベルプラザインターナショナル</t>
  </si>
  <si>
    <t>クラブツーリズム</t>
  </si>
  <si>
    <t>アールアンドシーツアーズ</t>
  </si>
  <si>
    <t>小田急トラベル</t>
  </si>
  <si>
    <t>沖縄ツーリスト</t>
  </si>
  <si>
    <t>ジャルトラベル北海道</t>
  </si>
  <si>
    <t>阪神電気鉄道</t>
  </si>
  <si>
    <t>東日観光</t>
  </si>
  <si>
    <t>西日本旅客鉄道</t>
  </si>
  <si>
    <t>エヌオーイー</t>
  </si>
  <si>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</si>
  <si>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</si>
  <si>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</si>
  <si>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</si>
  <si>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</si>
  <si>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</si>
  <si>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</si>
  <si>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</si>
  <si>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</si>
  <si>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海外旅行</t>
  </si>
  <si>
    <t>外国人旅行</t>
  </si>
  <si>
    <t>国内旅行</t>
  </si>
  <si>
    <t>合計</t>
  </si>
  <si>
    <t>前年比</t>
  </si>
  <si>
    <t>会　　　　　　社　　　　　　名</t>
  </si>
  <si>
    <t>小　　　　　　　　　計</t>
  </si>
  <si>
    <t>合　　　　　　　　　計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</si>
  <si>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</si>
  <si>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</si>
  <si>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</si>
  <si>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</si>
  <si>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</si>
  <si>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</si>
  <si>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</t>
  </si>
  <si>
    <t>2004年度（04年4月〜05年3月）主要旅行業者50社の旅行取扱状況速報</t>
  </si>
  <si>
    <t>2003年度</t>
  </si>
  <si>
    <t>2004年度</t>
  </si>
  <si>
    <t>（単位：千円）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</si>
</sst>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  <font>
      <sz val="10"/>
      <name val="平成角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8" fontId="7" fillId="0" borderId="4" xfId="17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38" fontId="7" fillId="0" borderId="1" xfId="17" applyFont="1" applyBorder="1" applyAlignment="1">
      <alignment/>
    </xf>
    <xf numFmtId="177" fontId="7" fillId="0" borderId="1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7" fillId="0" borderId="3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38" fontId="7" fillId="0" borderId="5" xfId="17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/>
    </xf>
    <xf numFmtId="3" fontId="7" fillId="0" borderId="5" xfId="17" applyNumberFormat="1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shrinkToFit="1"/>
      <protection/>
    </xf>
    <xf numFmtId="3" fontId="7" fillId="0" borderId="1" xfId="17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38" fontId="7" fillId="0" borderId="5" xfId="17" applyFont="1" applyBorder="1" applyAlignment="1">
      <alignment/>
    </xf>
    <xf numFmtId="38" fontId="7" fillId="0" borderId="1" xfId="17" applyFont="1" applyBorder="1" applyAlignment="1" applyProtection="1">
      <alignment/>
      <protection locked="0"/>
    </xf>
    <xf numFmtId="0" fontId="7" fillId="0" borderId="5" xfId="0" applyFont="1" applyBorder="1" applyAlignment="1">
      <alignment shrinkToFit="1"/>
    </xf>
    <xf numFmtId="38" fontId="7" fillId="0" borderId="3" xfId="17" applyFont="1" applyBorder="1" applyAlignment="1" applyProtection="1">
      <alignment/>
      <protection locked="0"/>
    </xf>
    <xf numFmtId="0" fontId="7" fillId="0" borderId="4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55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38" fontId="7" fillId="0" borderId="8" xfId="17" applyFont="1" applyBorder="1" applyAlignment="1">
      <alignment/>
    </xf>
    <xf numFmtId="177" fontId="7" fillId="0" borderId="8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 applyProtection="1">
      <alignment/>
      <protection/>
    </xf>
    <xf numFmtId="38" fontId="7" fillId="0" borderId="0" xfId="17" applyFont="1" applyBorder="1" applyAlignment="1">
      <alignment/>
    </xf>
    <xf numFmtId="38" fontId="7" fillId="0" borderId="3" xfId="17" applyFont="1" applyBorder="1" applyAlignment="1">
      <alignment/>
    </xf>
    <xf numFmtId="0" fontId="9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E17" sqref="E17"/>
    </sheetView>
  </sheetViews>
  <sheetFormatPr defaultColWidth="11.00390625" defaultRowHeight="13.5"/>
  <cols>
    <col min="1" max="1" width="32.125" style="1" customWidth="1"/>
    <col min="2" max="2" width="0.2421875" style="1" hidden="1" customWidth="1"/>
    <col min="3" max="4" width="12.625" style="1" customWidth="1"/>
    <col min="5" max="5" width="7.625" style="1" customWidth="1"/>
    <col min="6" max="7" width="11.25390625" style="1" customWidth="1"/>
    <col min="8" max="8" width="8.375" style="1" customWidth="1"/>
    <col min="9" max="10" width="12.625" style="1" customWidth="1"/>
    <col min="11" max="11" width="7.625" style="1" customWidth="1"/>
    <col min="12" max="13" width="12.625" style="1" customWidth="1"/>
    <col min="14" max="14" width="7.375" style="1" customWidth="1"/>
    <col min="15" max="16384" width="8.75390625" style="1" customWidth="1"/>
  </cols>
  <sheetData>
    <row r="1" spans="1:14" ht="18.75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8" t="s">
        <v>61</v>
      </c>
    </row>
    <row r="2" spans="1:14" ht="16.5" customHeight="1">
      <c r="A2" s="4" t="s">
        <v>48</v>
      </c>
      <c r="B2" s="3"/>
      <c r="C2" s="25" t="s">
        <v>43</v>
      </c>
      <c r="D2" s="26"/>
      <c r="E2" s="26"/>
      <c r="F2" s="25" t="s">
        <v>44</v>
      </c>
      <c r="G2" s="26"/>
      <c r="H2" s="26"/>
      <c r="I2" s="25" t="s">
        <v>45</v>
      </c>
      <c r="J2" s="25"/>
      <c r="K2" s="26"/>
      <c r="L2" s="25" t="s">
        <v>46</v>
      </c>
      <c r="M2" s="26"/>
      <c r="N2" s="27"/>
    </row>
    <row r="3" spans="1:14" ht="16.5" customHeight="1">
      <c r="A3" s="5"/>
      <c r="B3" s="3"/>
      <c r="C3" s="28" t="s">
        <v>60</v>
      </c>
      <c r="D3" s="28" t="s">
        <v>59</v>
      </c>
      <c r="E3" s="29" t="s">
        <v>47</v>
      </c>
      <c r="F3" s="28" t="s">
        <v>60</v>
      </c>
      <c r="G3" s="28" t="s">
        <v>59</v>
      </c>
      <c r="H3" s="29" t="s">
        <v>47</v>
      </c>
      <c r="I3" s="28" t="s">
        <v>60</v>
      </c>
      <c r="J3" s="28" t="s">
        <v>59</v>
      </c>
      <c r="K3" s="29" t="s">
        <v>47</v>
      </c>
      <c r="L3" s="28" t="s">
        <v>60</v>
      </c>
      <c r="M3" s="28" t="s">
        <v>59</v>
      </c>
      <c r="N3" s="29" t="s">
        <v>47</v>
      </c>
    </row>
    <row r="4" spans="1:14" ht="16.5" customHeight="1">
      <c r="A4" s="14" t="s">
        <v>51</v>
      </c>
      <c r="B4" s="6">
        <v>1</v>
      </c>
      <c r="C4" s="15">
        <v>414510502</v>
      </c>
      <c r="D4" s="15">
        <v>304357921</v>
      </c>
      <c r="E4" s="8">
        <f aca="true" t="shared" si="0" ref="E4:E20">IF(OR(C4=0,D4=0),"　　－　　",ROUND(C4/D4*100,1))</f>
        <v>136.2</v>
      </c>
      <c r="F4" s="15">
        <v>19409135</v>
      </c>
      <c r="G4" s="15">
        <v>14747713</v>
      </c>
      <c r="H4" s="10">
        <f aca="true" t="shared" si="1" ref="H4:H20">IF(OR(F4=0,G4=0),"　　－　　",ROUND(F4/G4*100,1))</f>
        <v>131.6</v>
      </c>
      <c r="I4" s="15">
        <v>900893158</v>
      </c>
      <c r="J4" s="15">
        <v>925058537</v>
      </c>
      <c r="K4" s="7">
        <f aca="true" t="shared" si="2" ref="K4:K20">IF(OR(I4=0,J4=0),"　　－　　",ROUND(I4/J4*100,1))</f>
        <v>97.4</v>
      </c>
      <c r="L4" s="6">
        <f aca="true" t="shared" si="3" ref="L4:M8">+C4+F4+I4</f>
        <v>1334812795</v>
      </c>
      <c r="M4" s="6">
        <f t="shared" si="3"/>
        <v>1244164171</v>
      </c>
      <c r="N4" s="8">
        <f aca="true" t="shared" si="4" ref="N4:N20">IF(OR(L4=0,M4=0),"　　－　　",ROUND(L4/M4*100,1))</f>
        <v>107.3</v>
      </c>
    </row>
    <row r="5" spans="1:14" ht="16.5" customHeight="1">
      <c r="A5" s="16" t="s">
        <v>52</v>
      </c>
      <c r="B5" s="9">
        <v>2</v>
      </c>
      <c r="C5" s="15">
        <v>182588569</v>
      </c>
      <c r="D5" s="17">
        <v>132202364</v>
      </c>
      <c r="E5" s="10">
        <f t="shared" si="0"/>
        <v>138.1</v>
      </c>
      <c r="F5" s="15">
        <v>5126291</v>
      </c>
      <c r="G5" s="15">
        <v>4036974</v>
      </c>
      <c r="H5" s="10">
        <f t="shared" si="1"/>
        <v>127</v>
      </c>
      <c r="I5" s="15">
        <v>320203665</v>
      </c>
      <c r="J5" s="15">
        <v>327811824</v>
      </c>
      <c r="K5" s="10">
        <f t="shared" si="2"/>
        <v>97.7</v>
      </c>
      <c r="L5" s="9">
        <f t="shared" si="3"/>
        <v>507918525</v>
      </c>
      <c r="M5" s="9">
        <f t="shared" si="3"/>
        <v>464051162</v>
      </c>
      <c r="N5" s="11">
        <f t="shared" si="4"/>
        <v>109.5</v>
      </c>
    </row>
    <row r="6" spans="1:14" ht="16.5" customHeight="1">
      <c r="A6" s="16" t="s">
        <v>53</v>
      </c>
      <c r="B6" s="9">
        <v>3</v>
      </c>
      <c r="C6" s="15">
        <v>154326520</v>
      </c>
      <c r="D6" s="15">
        <v>111697471</v>
      </c>
      <c r="E6" s="10">
        <f t="shared" si="0"/>
        <v>138.2</v>
      </c>
      <c r="F6" s="15">
        <v>4119044</v>
      </c>
      <c r="G6" s="15">
        <v>3433713</v>
      </c>
      <c r="H6" s="10">
        <f t="shared" si="1"/>
        <v>120</v>
      </c>
      <c r="I6" s="15">
        <v>306344407</v>
      </c>
      <c r="J6" s="15">
        <v>313421109</v>
      </c>
      <c r="K6" s="10">
        <f t="shared" si="2"/>
        <v>97.7</v>
      </c>
      <c r="L6" s="9">
        <f t="shared" si="3"/>
        <v>464789971</v>
      </c>
      <c r="M6" s="9">
        <f t="shared" si="3"/>
        <v>428552293</v>
      </c>
      <c r="N6" s="11">
        <f t="shared" si="4"/>
        <v>108.5</v>
      </c>
    </row>
    <row r="7" spans="1:14" ht="16.5" customHeight="1">
      <c r="A7" s="16" t="s">
        <v>54</v>
      </c>
      <c r="B7" s="9">
        <v>4</v>
      </c>
      <c r="C7" s="15">
        <v>228751064</v>
      </c>
      <c r="D7" s="15">
        <v>163533745</v>
      </c>
      <c r="E7" s="10">
        <f t="shared" si="0"/>
        <v>139.9</v>
      </c>
      <c r="F7" s="15">
        <v>932925</v>
      </c>
      <c r="G7" s="15">
        <v>700634</v>
      </c>
      <c r="H7" s="10">
        <f t="shared" si="1"/>
        <v>133.2</v>
      </c>
      <c r="I7" s="15">
        <v>113431338</v>
      </c>
      <c r="J7" s="15">
        <v>119343134</v>
      </c>
      <c r="K7" s="10">
        <f t="shared" si="2"/>
        <v>95</v>
      </c>
      <c r="L7" s="9">
        <f t="shared" si="3"/>
        <v>343115327</v>
      </c>
      <c r="M7" s="9">
        <f t="shared" si="3"/>
        <v>283577513</v>
      </c>
      <c r="N7" s="11">
        <f t="shared" si="4"/>
        <v>121</v>
      </c>
    </row>
    <row r="8" spans="1:14" ht="16.5" customHeight="1">
      <c r="A8" s="16" t="s">
        <v>55</v>
      </c>
      <c r="B8" s="9">
        <v>5</v>
      </c>
      <c r="C8" s="15">
        <v>55442998</v>
      </c>
      <c r="D8" s="15">
        <v>38807935</v>
      </c>
      <c r="E8" s="10">
        <f t="shared" si="0"/>
        <v>142.9</v>
      </c>
      <c r="F8" s="15">
        <v>27949</v>
      </c>
      <c r="G8" s="15">
        <v>20728</v>
      </c>
      <c r="H8" s="10">
        <f t="shared" si="1"/>
        <v>134.8</v>
      </c>
      <c r="I8" s="15">
        <v>180389400</v>
      </c>
      <c r="J8" s="15">
        <v>177332977</v>
      </c>
      <c r="K8" s="10">
        <f t="shared" si="2"/>
        <v>101.7</v>
      </c>
      <c r="L8" s="9">
        <f t="shared" si="3"/>
        <v>235860347</v>
      </c>
      <c r="M8" s="9">
        <f t="shared" si="3"/>
        <v>216161640</v>
      </c>
      <c r="N8" s="11">
        <f t="shared" si="4"/>
        <v>109.1</v>
      </c>
    </row>
    <row r="9" spans="1:14" ht="16.5" customHeight="1">
      <c r="A9" s="16" t="s">
        <v>56</v>
      </c>
      <c r="B9" s="9">
        <v>6</v>
      </c>
      <c r="C9" s="15">
        <v>221797150</v>
      </c>
      <c r="D9" s="15">
        <v>174256883</v>
      </c>
      <c r="E9" s="10">
        <f aca="true" t="shared" si="5" ref="E9:E15">IF(OR(C9=0,D9=0),"　　－　　",ROUND(C9/D9*100,1))</f>
        <v>127.3</v>
      </c>
      <c r="F9" s="15">
        <v>0</v>
      </c>
      <c r="G9" s="15">
        <v>0</v>
      </c>
      <c r="H9" s="10" t="str">
        <f>IF(OR(F9=0,G9=0),"　　－　　",ROUND(F9/G9*100,1))</f>
        <v>　　－　　</v>
      </c>
      <c r="I9" s="15">
        <v>11679434</v>
      </c>
      <c r="J9" s="15">
        <v>9711583</v>
      </c>
      <c r="K9" s="10">
        <f aca="true" t="shared" si="6" ref="K9:K15">IF(OR(I9=0,J9=0),"　　－　　",ROUND(I9/J9*100,1))</f>
        <v>120.3</v>
      </c>
      <c r="L9" s="9">
        <f>+C9+F9+I9</f>
        <v>233476584</v>
      </c>
      <c r="M9" s="9">
        <f aca="true" t="shared" si="7" ref="L9:M12">+D9+G9+J9</f>
        <v>183968466</v>
      </c>
      <c r="N9" s="11">
        <f aca="true" t="shared" si="8" ref="N9:N15">IF(OR(L9=0,M9=0),"　　－　　",ROUND(L9/M9*100,1))</f>
        <v>126.9</v>
      </c>
    </row>
    <row r="10" spans="1:14" ht="16.5" customHeight="1">
      <c r="A10" s="16" t="s">
        <v>57</v>
      </c>
      <c r="B10" s="9">
        <v>7</v>
      </c>
      <c r="C10" s="15">
        <v>48178588</v>
      </c>
      <c r="D10" s="15">
        <v>35656540</v>
      </c>
      <c r="E10" s="10">
        <f t="shared" si="5"/>
        <v>135.1</v>
      </c>
      <c r="F10" s="15">
        <v>832293</v>
      </c>
      <c r="G10" s="15">
        <v>668323</v>
      </c>
      <c r="H10" s="10">
        <f>IF(OR(F10=0,G10=0),"　　－　　",ROUND(F10/G10*100,1))</f>
        <v>124.5</v>
      </c>
      <c r="I10" s="15">
        <v>156660373</v>
      </c>
      <c r="J10" s="15">
        <v>144344162</v>
      </c>
      <c r="K10" s="10">
        <f t="shared" si="6"/>
        <v>108.5</v>
      </c>
      <c r="L10" s="9">
        <f t="shared" si="7"/>
        <v>205671254</v>
      </c>
      <c r="M10" s="9">
        <f t="shared" si="7"/>
        <v>180669025</v>
      </c>
      <c r="N10" s="11">
        <f t="shared" si="8"/>
        <v>113.8</v>
      </c>
    </row>
    <row r="11" spans="1:14" ht="16.5" customHeight="1">
      <c r="A11" s="16" t="s">
        <v>0</v>
      </c>
      <c r="B11" s="9">
        <v>8</v>
      </c>
      <c r="C11" s="15">
        <v>50507050</v>
      </c>
      <c r="D11" s="15">
        <v>41253908</v>
      </c>
      <c r="E11" s="10">
        <f t="shared" si="5"/>
        <v>122.4</v>
      </c>
      <c r="F11" s="15">
        <v>1410098</v>
      </c>
      <c r="G11" s="15">
        <v>1671106</v>
      </c>
      <c r="H11" s="10">
        <f t="shared" si="1"/>
        <v>84.4</v>
      </c>
      <c r="I11" s="15">
        <v>123027297</v>
      </c>
      <c r="J11" s="15">
        <v>133061359</v>
      </c>
      <c r="K11" s="10">
        <f t="shared" si="6"/>
        <v>92.5</v>
      </c>
      <c r="L11" s="9">
        <f t="shared" si="7"/>
        <v>174944445</v>
      </c>
      <c r="M11" s="9">
        <f t="shared" si="7"/>
        <v>175986373</v>
      </c>
      <c r="N11" s="11">
        <f t="shared" si="8"/>
        <v>99.4</v>
      </c>
    </row>
    <row r="12" spans="1:14" ht="16.5" customHeight="1">
      <c r="A12" s="16" t="s">
        <v>1</v>
      </c>
      <c r="B12" s="9">
        <v>9</v>
      </c>
      <c r="C12" s="15">
        <v>117810743</v>
      </c>
      <c r="D12" s="15">
        <v>96928475</v>
      </c>
      <c r="E12" s="10">
        <f t="shared" si="5"/>
        <v>121.5</v>
      </c>
      <c r="F12" s="15">
        <v>1063269</v>
      </c>
      <c r="G12" s="15">
        <v>740849</v>
      </c>
      <c r="H12" s="10">
        <f t="shared" si="1"/>
        <v>143.5</v>
      </c>
      <c r="I12" s="15">
        <v>34469511</v>
      </c>
      <c r="J12" s="15">
        <v>43236446</v>
      </c>
      <c r="K12" s="10">
        <f t="shared" si="6"/>
        <v>79.7</v>
      </c>
      <c r="L12" s="9">
        <f t="shared" si="7"/>
        <v>153343523</v>
      </c>
      <c r="M12" s="9">
        <f t="shared" si="7"/>
        <v>140905770</v>
      </c>
      <c r="N12" s="11">
        <f t="shared" si="8"/>
        <v>108.8</v>
      </c>
    </row>
    <row r="13" spans="1:14" ht="16.5" customHeight="1">
      <c r="A13" s="16" t="s">
        <v>2</v>
      </c>
      <c r="B13" s="3">
        <v>24</v>
      </c>
      <c r="C13" s="15">
        <v>0</v>
      </c>
      <c r="D13" s="15">
        <v>0</v>
      </c>
      <c r="E13" s="10" t="str">
        <f t="shared" si="5"/>
        <v>　　－　　</v>
      </c>
      <c r="F13" s="15">
        <v>77126</v>
      </c>
      <c r="G13" s="15">
        <v>73147</v>
      </c>
      <c r="H13" s="10">
        <f>IF(OR(F13=0,G13=0),"　　－　　",ROUND(F13/G13*100,1))</f>
        <v>105.4</v>
      </c>
      <c r="I13" s="15">
        <v>113454566</v>
      </c>
      <c r="J13" s="15">
        <v>109938897</v>
      </c>
      <c r="K13" s="10">
        <f t="shared" si="6"/>
        <v>103.2</v>
      </c>
      <c r="L13" s="9">
        <f aca="true" t="shared" si="9" ref="L13:M20">+C13+F13+I13</f>
        <v>113531692</v>
      </c>
      <c r="M13" s="9">
        <f t="shared" si="9"/>
        <v>110012044</v>
      </c>
      <c r="N13" s="11">
        <f t="shared" si="8"/>
        <v>103.2</v>
      </c>
    </row>
    <row r="14" spans="1:14" ht="16.5" customHeight="1">
      <c r="A14" s="16" t="s">
        <v>3</v>
      </c>
      <c r="B14" s="9">
        <v>11</v>
      </c>
      <c r="C14" s="15">
        <v>26464255</v>
      </c>
      <c r="D14" s="15">
        <v>19957591</v>
      </c>
      <c r="E14" s="10">
        <f t="shared" si="5"/>
        <v>132.6</v>
      </c>
      <c r="F14" s="15">
        <v>336878</v>
      </c>
      <c r="G14" s="15">
        <v>240947</v>
      </c>
      <c r="H14" s="10">
        <f>IF(OR(F14=0,G14=0),"　　－　　",ROUND(F14/G14*100,1))</f>
        <v>139.8</v>
      </c>
      <c r="I14" s="15">
        <v>92271613</v>
      </c>
      <c r="J14" s="15">
        <v>99864931</v>
      </c>
      <c r="K14" s="10">
        <f t="shared" si="6"/>
        <v>92.4</v>
      </c>
      <c r="L14" s="9">
        <f t="shared" si="9"/>
        <v>119072746</v>
      </c>
      <c r="M14" s="9">
        <f t="shared" si="9"/>
        <v>120063469</v>
      </c>
      <c r="N14" s="11">
        <f t="shared" si="8"/>
        <v>99.2</v>
      </c>
    </row>
    <row r="15" spans="1:14" ht="16.5" customHeight="1">
      <c r="A15" s="16" t="s">
        <v>4</v>
      </c>
      <c r="B15" s="9">
        <v>12</v>
      </c>
      <c r="C15" s="15">
        <v>19034977</v>
      </c>
      <c r="D15" s="15">
        <v>11666717</v>
      </c>
      <c r="E15" s="10">
        <f t="shared" si="5"/>
        <v>163.2</v>
      </c>
      <c r="F15" s="15">
        <v>299856</v>
      </c>
      <c r="G15" s="15">
        <v>388672</v>
      </c>
      <c r="H15" s="10">
        <f>IF(OR(F15=0,G15=0),"　　－　　",ROUND(F15/G15*100,1))</f>
        <v>77.1</v>
      </c>
      <c r="I15" s="15">
        <v>89155926</v>
      </c>
      <c r="J15" s="15">
        <v>96003336</v>
      </c>
      <c r="K15" s="10">
        <f t="shared" si="6"/>
        <v>92.9</v>
      </c>
      <c r="L15" s="9">
        <f t="shared" si="9"/>
        <v>108490759</v>
      </c>
      <c r="M15" s="9">
        <f t="shared" si="9"/>
        <v>108058725</v>
      </c>
      <c r="N15" s="11">
        <f t="shared" si="8"/>
        <v>100.4</v>
      </c>
    </row>
    <row r="16" spans="1:14" ht="16.5" customHeight="1">
      <c r="A16" s="16" t="s">
        <v>5</v>
      </c>
      <c r="B16" s="9">
        <v>10</v>
      </c>
      <c r="C16" s="15">
        <v>112777426</v>
      </c>
      <c r="D16" s="15">
        <v>91795921</v>
      </c>
      <c r="E16" s="10">
        <f t="shared" si="0"/>
        <v>122.9</v>
      </c>
      <c r="F16" s="15">
        <v>0</v>
      </c>
      <c r="G16" s="15">
        <v>0</v>
      </c>
      <c r="H16" s="10" t="str">
        <f t="shared" si="1"/>
        <v>　　－　　</v>
      </c>
      <c r="I16" s="15">
        <v>0</v>
      </c>
      <c r="J16" s="15">
        <v>0</v>
      </c>
      <c r="K16" s="10" t="str">
        <f t="shared" si="2"/>
        <v>　　－　　</v>
      </c>
      <c r="L16" s="9">
        <f t="shared" si="9"/>
        <v>112777426</v>
      </c>
      <c r="M16" s="9">
        <f t="shared" si="9"/>
        <v>91795921</v>
      </c>
      <c r="N16" s="11">
        <f t="shared" si="4"/>
        <v>122.9</v>
      </c>
    </row>
    <row r="17" spans="1:14" ht="16.5" customHeight="1">
      <c r="A17" s="18" t="s">
        <v>6</v>
      </c>
      <c r="B17" s="9">
        <v>18</v>
      </c>
      <c r="C17" s="15">
        <v>198493715</v>
      </c>
      <c r="D17" s="15">
        <v>152625713</v>
      </c>
      <c r="E17" s="10">
        <f>IF(OR(C17=0,D17=0),"　　－　　",ROUND(C17/D17*100,1))</f>
        <v>130.1</v>
      </c>
      <c r="F17" s="15">
        <v>0</v>
      </c>
      <c r="G17" s="15">
        <v>0</v>
      </c>
      <c r="H17" s="10" t="str">
        <f>IF(OR(F17=0,G17=0),"　　－　　",ROUND(F17/G17*100,1))</f>
        <v>　　－　　</v>
      </c>
      <c r="I17" s="15">
        <v>0</v>
      </c>
      <c r="J17" s="15">
        <v>0</v>
      </c>
      <c r="K17" s="10" t="str">
        <f>IF(OR(I17=0,J17=0),"　　－　　",ROUND(I17/J17*100,1))</f>
        <v>　　－　　</v>
      </c>
      <c r="L17" s="9">
        <f t="shared" si="9"/>
        <v>198493715</v>
      </c>
      <c r="M17" s="9">
        <f t="shared" si="9"/>
        <v>152625713</v>
      </c>
      <c r="N17" s="11">
        <f>IF(OR(L17=0,M17=0),"　　－　　",ROUND(L17/M17*100,1))</f>
        <v>130.1</v>
      </c>
    </row>
    <row r="18" spans="1:14" ht="16.5" customHeight="1">
      <c r="A18" s="16" t="s">
        <v>7</v>
      </c>
      <c r="B18" s="9">
        <v>13</v>
      </c>
      <c r="C18" s="15">
        <v>11687828</v>
      </c>
      <c r="D18" s="15">
        <v>6911059</v>
      </c>
      <c r="E18" s="10">
        <f t="shared" si="0"/>
        <v>169.1</v>
      </c>
      <c r="F18" s="15">
        <v>9686</v>
      </c>
      <c r="G18" s="15">
        <v>147216</v>
      </c>
      <c r="H18" s="10">
        <f t="shared" si="1"/>
        <v>6.6</v>
      </c>
      <c r="I18" s="15">
        <v>73211776</v>
      </c>
      <c r="J18" s="15">
        <v>79573579</v>
      </c>
      <c r="K18" s="10">
        <f t="shared" si="2"/>
        <v>92</v>
      </c>
      <c r="L18" s="9">
        <f t="shared" si="9"/>
        <v>84909290</v>
      </c>
      <c r="M18" s="9">
        <f t="shared" si="9"/>
        <v>86631854</v>
      </c>
      <c r="N18" s="11">
        <f t="shared" si="4"/>
        <v>98</v>
      </c>
    </row>
    <row r="19" spans="1:14" ht="16.5" customHeight="1">
      <c r="A19" s="16" t="s">
        <v>8</v>
      </c>
      <c r="B19" s="9">
        <v>15</v>
      </c>
      <c r="C19" s="15">
        <v>3397937</v>
      </c>
      <c r="D19" s="15">
        <v>2636307</v>
      </c>
      <c r="E19" s="10">
        <f>IF(OR(C19=0,D19=0),"　　－　　",ROUND(C19/D19*100,1))</f>
        <v>128.9</v>
      </c>
      <c r="F19" s="15">
        <v>0</v>
      </c>
      <c r="G19" s="15">
        <v>0</v>
      </c>
      <c r="H19" s="10" t="str">
        <f>IF(OR(F19=0,G19=0),"　　－　　",ROUND(F19/G19*100,1))</f>
        <v>　　－　　</v>
      </c>
      <c r="I19" s="15">
        <v>75817321</v>
      </c>
      <c r="J19" s="15">
        <v>80518980</v>
      </c>
      <c r="K19" s="10">
        <f>IF(OR(I19=0,J19=0),"　　－　　",ROUND(I19/J19*100,1))</f>
        <v>94.2</v>
      </c>
      <c r="L19" s="9">
        <f t="shared" si="9"/>
        <v>79215258</v>
      </c>
      <c r="M19" s="9">
        <f t="shared" si="9"/>
        <v>83155287</v>
      </c>
      <c r="N19" s="11">
        <f>IF(OR(L19=0,M19=0),"　　－　　",ROUND(L19/M19*100,1))</f>
        <v>95.3</v>
      </c>
    </row>
    <row r="20" spans="1:14" ht="16.5" customHeight="1">
      <c r="A20" s="16" t="s">
        <v>9</v>
      </c>
      <c r="B20" s="9">
        <v>14</v>
      </c>
      <c r="C20" s="15">
        <v>20784224</v>
      </c>
      <c r="D20" s="17">
        <v>19374385</v>
      </c>
      <c r="E20" s="10">
        <f t="shared" si="0"/>
        <v>107.3</v>
      </c>
      <c r="F20" s="15">
        <v>1446947</v>
      </c>
      <c r="G20" s="17">
        <v>889916</v>
      </c>
      <c r="H20" s="10">
        <f t="shared" si="1"/>
        <v>162.6</v>
      </c>
      <c r="I20" s="15">
        <v>40898871</v>
      </c>
      <c r="J20" s="17">
        <v>48117487</v>
      </c>
      <c r="K20" s="10">
        <f t="shared" si="2"/>
        <v>85</v>
      </c>
      <c r="L20" s="9">
        <f t="shared" si="9"/>
        <v>63130042</v>
      </c>
      <c r="M20" s="19">
        <f t="shared" si="9"/>
        <v>68381788</v>
      </c>
      <c r="N20" s="11">
        <f t="shared" si="4"/>
        <v>92.3</v>
      </c>
    </row>
    <row r="21" spans="1:14" ht="16.5" customHeight="1">
      <c r="A21" s="16" t="s">
        <v>10</v>
      </c>
      <c r="B21" s="9">
        <v>16</v>
      </c>
      <c r="C21" s="15">
        <v>25436682</v>
      </c>
      <c r="D21" s="15">
        <v>16922896</v>
      </c>
      <c r="E21" s="10">
        <f aca="true" t="shared" si="10" ref="E21:E28">IF(OR(C21=0,D21=0),"　　－　　",ROUND(C21/D21*100,1))</f>
        <v>150.3</v>
      </c>
      <c r="F21" s="15">
        <v>85733</v>
      </c>
      <c r="G21" s="15">
        <v>126319</v>
      </c>
      <c r="H21" s="10">
        <f aca="true" t="shared" si="11" ref="H21:H27">IF(OR(F21=0,G21=0),"　　－　　",ROUND(F21/G21*100,1))</f>
        <v>67.9</v>
      </c>
      <c r="I21" s="15">
        <v>43634929</v>
      </c>
      <c r="J21" s="15">
        <v>40577730</v>
      </c>
      <c r="K21" s="20">
        <f aca="true" t="shared" si="12" ref="K21:K28">IF(OR(I21=0,J21=0),"　　－　　",ROUND(I21/J21*100,1))</f>
        <v>107.5</v>
      </c>
      <c r="L21" s="9">
        <f aca="true" t="shared" si="13" ref="L21:L27">+C21+F21+I21</f>
        <v>69157344</v>
      </c>
      <c r="M21" s="9">
        <f aca="true" t="shared" si="14" ref="M21:M27">+D21+G21+J21</f>
        <v>57626945</v>
      </c>
      <c r="N21" s="11">
        <f aca="true" t="shared" si="15" ref="N21:N28">IF(OR(L21=0,M21=0),"　　－　　",ROUND(L21/M21*100,1))</f>
        <v>120</v>
      </c>
    </row>
    <row r="22" spans="1:14" ht="16.5" customHeight="1">
      <c r="A22" s="13" t="s">
        <v>11</v>
      </c>
      <c r="B22" s="3">
        <v>33</v>
      </c>
      <c r="C22" s="15">
        <v>12049489</v>
      </c>
      <c r="D22" s="15">
        <v>8587113</v>
      </c>
      <c r="E22" s="10">
        <f t="shared" si="10"/>
        <v>140.3</v>
      </c>
      <c r="F22" s="15">
        <v>0</v>
      </c>
      <c r="G22" s="15">
        <v>0</v>
      </c>
      <c r="H22" s="10" t="str">
        <f>IF(OR(F22=0,G22=0),"　　－　　",ROUND(F22/G22*100,1))</f>
        <v>　　－　　</v>
      </c>
      <c r="I22" s="15">
        <v>43038208</v>
      </c>
      <c r="J22" s="15">
        <v>43731429</v>
      </c>
      <c r="K22" s="11">
        <f t="shared" si="12"/>
        <v>98.4</v>
      </c>
      <c r="L22" s="21">
        <f aca="true" t="shared" si="16" ref="L22:M25">+C22+F22+I22</f>
        <v>55087697</v>
      </c>
      <c r="M22" s="21">
        <f t="shared" si="16"/>
        <v>52318542</v>
      </c>
      <c r="N22" s="11">
        <f t="shared" si="15"/>
        <v>105.3</v>
      </c>
    </row>
    <row r="23" spans="1:15" ht="16.5" customHeight="1">
      <c r="A23" s="16" t="s">
        <v>12</v>
      </c>
      <c r="B23" s="3">
        <v>21</v>
      </c>
      <c r="C23" s="15">
        <v>21317857</v>
      </c>
      <c r="D23" s="15">
        <v>15670666</v>
      </c>
      <c r="E23" s="10">
        <f t="shared" si="10"/>
        <v>136</v>
      </c>
      <c r="F23" s="15">
        <v>255811</v>
      </c>
      <c r="G23" s="15">
        <v>177513</v>
      </c>
      <c r="H23" s="10">
        <f>IF(OR(F23=0,G23=0),"　　－　　",ROUND(F23/G23*100,1))</f>
        <v>144.1</v>
      </c>
      <c r="I23" s="15">
        <v>32353313</v>
      </c>
      <c r="J23" s="15">
        <v>32616841</v>
      </c>
      <c r="K23" s="10">
        <f t="shared" si="12"/>
        <v>99.2</v>
      </c>
      <c r="L23" s="9">
        <f t="shared" si="16"/>
        <v>53926981</v>
      </c>
      <c r="M23" s="9">
        <f t="shared" si="16"/>
        <v>48465020</v>
      </c>
      <c r="N23" s="11">
        <f t="shared" si="15"/>
        <v>111.3</v>
      </c>
      <c r="O23" s="3"/>
    </row>
    <row r="24" spans="1:15" ht="16.5" customHeight="1">
      <c r="A24" s="13" t="s">
        <v>13</v>
      </c>
      <c r="B24" s="9">
        <v>22</v>
      </c>
      <c r="C24" s="15">
        <v>9203851</v>
      </c>
      <c r="D24" s="15">
        <v>6918677</v>
      </c>
      <c r="E24" s="10">
        <f t="shared" si="10"/>
        <v>133</v>
      </c>
      <c r="F24" s="15">
        <v>0</v>
      </c>
      <c r="G24" s="15">
        <v>0</v>
      </c>
      <c r="H24" s="10" t="str">
        <f>IF(OR(F24=0,G24=0),"　　－　　",ROUND(F24/G24*100,1))</f>
        <v>　　－　　</v>
      </c>
      <c r="I24" s="15">
        <v>40106571</v>
      </c>
      <c r="J24" s="15">
        <v>40853970</v>
      </c>
      <c r="K24" s="10">
        <f t="shared" si="12"/>
        <v>98.2</v>
      </c>
      <c r="L24" s="9">
        <f t="shared" si="16"/>
        <v>49310422</v>
      </c>
      <c r="M24" s="9">
        <f t="shared" si="16"/>
        <v>47772647</v>
      </c>
      <c r="N24" s="11">
        <f t="shared" si="15"/>
        <v>103.2</v>
      </c>
      <c r="O24" s="2"/>
    </row>
    <row r="25" spans="1:14" ht="16.5" customHeight="1">
      <c r="A25" s="16" t="s">
        <v>14</v>
      </c>
      <c r="B25" s="9">
        <v>20</v>
      </c>
      <c r="C25" s="15">
        <v>11772556</v>
      </c>
      <c r="D25" s="15">
        <v>7574381</v>
      </c>
      <c r="E25" s="10">
        <f t="shared" si="10"/>
        <v>155.4</v>
      </c>
      <c r="F25" s="15">
        <v>69100</v>
      </c>
      <c r="G25" s="15">
        <v>47268</v>
      </c>
      <c r="H25" s="10">
        <f>IF(OR(F25=0,G25=0),"　　－　　",ROUND(F25/G25*100,1))</f>
        <v>146.2</v>
      </c>
      <c r="I25" s="15">
        <v>35840470</v>
      </c>
      <c r="J25" s="15">
        <v>38383718</v>
      </c>
      <c r="K25" s="10">
        <f t="shared" si="12"/>
        <v>93.4</v>
      </c>
      <c r="L25" s="9">
        <f t="shared" si="16"/>
        <v>47682126</v>
      </c>
      <c r="M25" s="9">
        <f t="shared" si="16"/>
        <v>46005367</v>
      </c>
      <c r="N25" s="11">
        <f t="shared" si="15"/>
        <v>103.6</v>
      </c>
    </row>
    <row r="26" spans="1:14" ht="16.5" customHeight="1">
      <c r="A26" s="13" t="s">
        <v>15</v>
      </c>
      <c r="B26" s="9">
        <v>19</v>
      </c>
      <c r="C26" s="15">
        <v>8788192</v>
      </c>
      <c r="D26" s="15">
        <v>6505290</v>
      </c>
      <c r="E26" s="10">
        <f t="shared" si="10"/>
        <v>135.1</v>
      </c>
      <c r="F26" s="15">
        <v>97158</v>
      </c>
      <c r="G26" s="15">
        <v>130560</v>
      </c>
      <c r="H26" s="10">
        <f t="shared" si="11"/>
        <v>74.4</v>
      </c>
      <c r="I26" s="15">
        <v>36053914</v>
      </c>
      <c r="J26" s="15">
        <v>37460156</v>
      </c>
      <c r="K26" s="10">
        <f t="shared" si="12"/>
        <v>96.2</v>
      </c>
      <c r="L26" s="9">
        <f t="shared" si="13"/>
        <v>44939264</v>
      </c>
      <c r="M26" s="9">
        <f t="shared" si="14"/>
        <v>44096006</v>
      </c>
      <c r="N26" s="11">
        <f t="shared" si="15"/>
        <v>101.9</v>
      </c>
    </row>
    <row r="27" spans="1:15" ht="16.5" customHeight="1">
      <c r="A27" s="13" t="s">
        <v>16</v>
      </c>
      <c r="B27" s="21">
        <v>23</v>
      </c>
      <c r="C27" s="22">
        <v>46662367</v>
      </c>
      <c r="D27" s="22">
        <v>33811099</v>
      </c>
      <c r="E27" s="10">
        <f t="shared" si="10"/>
        <v>138</v>
      </c>
      <c r="F27" s="22">
        <v>0</v>
      </c>
      <c r="G27" s="22">
        <v>0</v>
      </c>
      <c r="H27" s="10" t="str">
        <f t="shared" si="11"/>
        <v>　　－　　</v>
      </c>
      <c r="I27" s="22">
        <v>4699376</v>
      </c>
      <c r="J27" s="22">
        <v>4543463</v>
      </c>
      <c r="K27" s="10">
        <f t="shared" si="12"/>
        <v>103.4</v>
      </c>
      <c r="L27" s="9">
        <f t="shared" si="13"/>
        <v>51361743</v>
      </c>
      <c r="M27" s="9">
        <f t="shared" si="14"/>
        <v>38354562</v>
      </c>
      <c r="N27" s="11">
        <f t="shared" si="15"/>
        <v>133.9</v>
      </c>
      <c r="O27" s="2"/>
    </row>
    <row r="28" spans="1:14" ht="16.5" customHeight="1">
      <c r="A28" s="23" t="s">
        <v>17</v>
      </c>
      <c r="B28" s="3">
        <v>36</v>
      </c>
      <c r="C28" s="15">
        <v>42395361</v>
      </c>
      <c r="D28" s="15">
        <v>30040262</v>
      </c>
      <c r="E28" s="10">
        <f t="shared" si="10"/>
        <v>141.1</v>
      </c>
      <c r="F28" s="15">
        <v>74812</v>
      </c>
      <c r="G28" s="15">
        <v>132758</v>
      </c>
      <c r="H28" s="10">
        <f>IF(OR(F28=0,G28=0),"　　－　　",ROUND(F28/G28*100,1))</f>
        <v>56.4</v>
      </c>
      <c r="I28" s="15">
        <v>13395365</v>
      </c>
      <c r="J28" s="15">
        <v>10614254</v>
      </c>
      <c r="K28" s="11">
        <f t="shared" si="12"/>
        <v>126.2</v>
      </c>
      <c r="L28" s="21">
        <f>+C28+F28+I28</f>
        <v>55865538</v>
      </c>
      <c r="M28" s="21">
        <f>+D28+G28+J28</f>
        <v>40787274</v>
      </c>
      <c r="N28" s="11">
        <f t="shared" si="15"/>
        <v>137</v>
      </c>
    </row>
    <row r="29" spans="1:14" ht="15" customHeight="1">
      <c r="A29" s="29" t="s">
        <v>49</v>
      </c>
      <c r="B29" s="31"/>
      <c r="C29" s="31">
        <f>SUM(C4:C28)</f>
        <v>2044179901</v>
      </c>
      <c r="D29" s="31">
        <f>SUM(D4:D28)</f>
        <v>1529693319</v>
      </c>
      <c r="E29" s="32">
        <f>IF(OR(C29=0,D29=0),"　　－　　",ROUND(C29/D29*100,1))</f>
        <v>133.6</v>
      </c>
      <c r="F29" s="31">
        <f>SUM(F4:F28)</f>
        <v>35674111</v>
      </c>
      <c r="G29" s="31">
        <f>SUM(G4:G28)</f>
        <v>28374356</v>
      </c>
      <c r="H29" s="32">
        <f>IF(OR(F29=0,G29=0),"　　－　　",ROUND(F29/G29*100,1))</f>
        <v>125.7</v>
      </c>
      <c r="I29" s="31">
        <f>SUM(I4:I28)</f>
        <v>2881030802</v>
      </c>
      <c r="J29" s="31">
        <f>SUM(J4:J28)</f>
        <v>2956119902</v>
      </c>
      <c r="K29" s="32">
        <f>IF(OR(I29=0,J29=0),"　　－　　",ROUND(I29/J29*100,1))</f>
        <v>97.5</v>
      </c>
      <c r="L29" s="31">
        <f>SUM(L4:L28)</f>
        <v>4960884814</v>
      </c>
      <c r="M29" s="31">
        <f>SUM(M4:M28)</f>
        <v>4514187577</v>
      </c>
      <c r="N29" s="32">
        <f>IF(OR(L29=0,M29=0),"　　－　　",ROUND(L29/M29*100,1))</f>
        <v>109.9</v>
      </c>
    </row>
    <row r="30" spans="1:14" ht="15" customHeight="1">
      <c r="A30" s="35" t="s">
        <v>18</v>
      </c>
      <c r="B30" s="36">
        <v>25</v>
      </c>
      <c r="C30" s="15">
        <v>2345613</v>
      </c>
      <c r="D30" s="15">
        <v>1657526</v>
      </c>
      <c r="E30" s="11">
        <f>IF(OR(C30=0,D30=0),"　　－　　",ROUND(C30/D30*100,1))</f>
        <v>141.5</v>
      </c>
      <c r="F30" s="15">
        <v>0</v>
      </c>
      <c r="G30" s="15">
        <v>20472</v>
      </c>
      <c r="H30" s="11" t="str">
        <f>IF(OR(F30=0,G30=0),"　　－　　",ROUND(F30/G30*100,1))</f>
        <v>　　－　　</v>
      </c>
      <c r="I30" s="15">
        <v>10170527</v>
      </c>
      <c r="J30" s="15">
        <v>12540246</v>
      </c>
      <c r="K30" s="11">
        <f>IF(OR(I30=0,J30=0),"　　－　　",ROUND(I30/J30*100,1))</f>
        <v>81.1</v>
      </c>
      <c r="L30" s="21">
        <f>+C30+F30+I30</f>
        <v>12516140</v>
      </c>
      <c r="M30" s="21">
        <f>+D30+G30+J30</f>
        <v>14218244</v>
      </c>
      <c r="N30" s="11">
        <f>IF(OR(L30=0,M30=0),"　　－　　",ROUND(L30/M30*100,1))</f>
        <v>88</v>
      </c>
    </row>
    <row r="31" spans="1:14" ht="16.5" customHeight="1">
      <c r="A31" s="13" t="s">
        <v>19</v>
      </c>
      <c r="B31" s="9">
        <v>27</v>
      </c>
      <c r="C31" s="15">
        <v>35898640</v>
      </c>
      <c r="D31" s="15">
        <v>29575938</v>
      </c>
      <c r="E31" s="11">
        <f aca="true" t="shared" si="17" ref="E31:E54">IF(OR(C31=0,D31=0),"　　－　　",ROUND(C31/D31*100,1))</f>
        <v>121.4</v>
      </c>
      <c r="F31" s="15">
        <v>262832</v>
      </c>
      <c r="G31" s="15">
        <v>211448</v>
      </c>
      <c r="H31" s="11">
        <f aca="true" t="shared" si="18" ref="H31:H54">IF(OR(F31=0,G31=0),"　　－　　",ROUND(F31/G31*100,1))</f>
        <v>124.3</v>
      </c>
      <c r="I31" s="15">
        <v>3436469</v>
      </c>
      <c r="J31" s="15">
        <v>3128486</v>
      </c>
      <c r="K31" s="11">
        <f aca="true" t="shared" si="19" ref="K31:K54">IF(OR(I31=0,J31=0),"　　－　　",ROUND(I31/J31*100,1))</f>
        <v>109.8</v>
      </c>
      <c r="L31" s="21">
        <f aca="true" t="shared" si="20" ref="L31:L54">+C31+F31+I31</f>
        <v>39597941</v>
      </c>
      <c r="M31" s="21">
        <f aca="true" t="shared" si="21" ref="M31:M54">+D31+G31+J31</f>
        <v>32915872</v>
      </c>
      <c r="N31" s="11">
        <f aca="true" t="shared" si="22" ref="N31:N54">IF(OR(L31=0,M31=0),"　　－　　",ROUND(L31/M31*100,1))</f>
        <v>120.3</v>
      </c>
    </row>
    <row r="32" spans="1:14" ht="16.5" customHeight="1">
      <c r="A32" s="13" t="s">
        <v>20</v>
      </c>
      <c r="B32" s="9">
        <v>26</v>
      </c>
      <c r="C32" s="15">
        <v>7112429</v>
      </c>
      <c r="D32" s="15">
        <v>5557905</v>
      </c>
      <c r="E32" s="11">
        <f t="shared" si="17"/>
        <v>128</v>
      </c>
      <c r="F32" s="15">
        <v>1152898</v>
      </c>
      <c r="G32" s="15">
        <v>905350</v>
      </c>
      <c r="H32" s="11">
        <f t="shared" si="18"/>
        <v>127.3</v>
      </c>
      <c r="I32" s="15">
        <v>25312609</v>
      </c>
      <c r="J32" s="15">
        <v>26069156</v>
      </c>
      <c r="K32" s="11">
        <f t="shared" si="19"/>
        <v>97.1</v>
      </c>
      <c r="L32" s="21">
        <f t="shared" si="20"/>
        <v>33577936</v>
      </c>
      <c r="M32" s="21">
        <f t="shared" si="21"/>
        <v>32532411</v>
      </c>
      <c r="N32" s="11">
        <f t="shared" si="22"/>
        <v>103.2</v>
      </c>
    </row>
    <row r="33" spans="1:14" ht="16.5" customHeight="1">
      <c r="A33" s="13" t="s">
        <v>21</v>
      </c>
      <c r="B33" s="3">
        <v>29</v>
      </c>
      <c r="C33" s="15">
        <v>3664948</v>
      </c>
      <c r="D33" s="15">
        <v>2896084</v>
      </c>
      <c r="E33" s="11">
        <f t="shared" si="17"/>
        <v>126.5</v>
      </c>
      <c r="F33" s="15">
        <v>0</v>
      </c>
      <c r="G33" s="15">
        <v>1582</v>
      </c>
      <c r="H33" s="11" t="str">
        <f t="shared" si="18"/>
        <v>　　－　　</v>
      </c>
      <c r="I33" s="15">
        <v>28400230</v>
      </c>
      <c r="J33" s="15">
        <v>29434324</v>
      </c>
      <c r="K33" s="11">
        <f t="shared" si="19"/>
        <v>96.5</v>
      </c>
      <c r="L33" s="21">
        <f t="shared" si="20"/>
        <v>32065178</v>
      </c>
      <c r="M33" s="21">
        <f t="shared" si="21"/>
        <v>32331990</v>
      </c>
      <c r="N33" s="11">
        <f t="shared" si="22"/>
        <v>99.2</v>
      </c>
    </row>
    <row r="34" spans="1:14" ht="16.5" customHeight="1">
      <c r="A34" s="13" t="s">
        <v>22</v>
      </c>
      <c r="B34" s="3">
        <v>30</v>
      </c>
      <c r="C34" s="15">
        <v>2047280</v>
      </c>
      <c r="D34" s="15">
        <v>1543529</v>
      </c>
      <c r="E34" s="11">
        <f t="shared" si="17"/>
        <v>132.6</v>
      </c>
      <c r="F34" s="15">
        <v>18456</v>
      </c>
      <c r="G34" s="15">
        <v>11057</v>
      </c>
      <c r="H34" s="11">
        <f t="shared" si="18"/>
        <v>166.9</v>
      </c>
      <c r="I34" s="15">
        <v>29977746</v>
      </c>
      <c r="J34" s="15">
        <v>30255539</v>
      </c>
      <c r="K34" s="11">
        <f t="shared" si="19"/>
        <v>99.1</v>
      </c>
      <c r="L34" s="21">
        <f t="shared" si="20"/>
        <v>32043482</v>
      </c>
      <c r="M34" s="21">
        <f t="shared" si="21"/>
        <v>31810125</v>
      </c>
      <c r="N34" s="11">
        <f t="shared" si="22"/>
        <v>100.7</v>
      </c>
    </row>
    <row r="35" spans="1:14" ht="16.5" customHeight="1">
      <c r="A35" s="16" t="s">
        <v>23</v>
      </c>
      <c r="B35" s="3">
        <v>31</v>
      </c>
      <c r="C35" s="15">
        <v>29075941</v>
      </c>
      <c r="D35" s="15">
        <v>25539973</v>
      </c>
      <c r="E35" s="11">
        <f t="shared" si="17"/>
        <v>113.8</v>
      </c>
      <c r="F35" s="15">
        <v>0</v>
      </c>
      <c r="G35" s="15">
        <v>0</v>
      </c>
      <c r="H35" s="11" t="str">
        <f t="shared" si="18"/>
        <v>　　－　　</v>
      </c>
      <c r="I35" s="15">
        <v>2454478</v>
      </c>
      <c r="J35" s="15">
        <v>2460225</v>
      </c>
      <c r="K35" s="11">
        <f t="shared" si="19"/>
        <v>99.8</v>
      </c>
      <c r="L35" s="21">
        <f t="shared" si="20"/>
        <v>31530419</v>
      </c>
      <c r="M35" s="21">
        <f t="shared" si="21"/>
        <v>28000198</v>
      </c>
      <c r="N35" s="11">
        <f t="shared" si="22"/>
        <v>112.6</v>
      </c>
    </row>
    <row r="36" spans="1:14" ht="16.5" customHeight="1">
      <c r="A36" s="13" t="s">
        <v>24</v>
      </c>
      <c r="B36" s="3">
        <v>38</v>
      </c>
      <c r="C36" s="15">
        <v>36739220</v>
      </c>
      <c r="D36" s="15">
        <v>26791251</v>
      </c>
      <c r="E36" s="11">
        <f t="shared" si="17"/>
        <v>137.1</v>
      </c>
      <c r="F36" s="15">
        <v>0</v>
      </c>
      <c r="G36" s="15">
        <v>0</v>
      </c>
      <c r="H36" s="11" t="str">
        <f t="shared" si="18"/>
        <v>　　－　　</v>
      </c>
      <c r="I36" s="15">
        <v>0</v>
      </c>
      <c r="J36" s="15">
        <v>0</v>
      </c>
      <c r="K36" s="11" t="str">
        <f t="shared" si="19"/>
        <v>　　－　　</v>
      </c>
      <c r="L36" s="21">
        <f t="shared" si="20"/>
        <v>36739220</v>
      </c>
      <c r="M36" s="21">
        <f t="shared" si="21"/>
        <v>26791251</v>
      </c>
      <c r="N36" s="11">
        <f t="shared" si="22"/>
        <v>137.1</v>
      </c>
    </row>
    <row r="37" spans="1:14" ht="16.5" customHeight="1">
      <c r="A37" s="16" t="s">
        <v>25</v>
      </c>
      <c r="B37" s="3">
        <v>32</v>
      </c>
      <c r="C37" s="15">
        <v>42665472</v>
      </c>
      <c r="D37" s="15">
        <v>34452488</v>
      </c>
      <c r="E37" s="11">
        <f t="shared" si="17"/>
        <v>123.8</v>
      </c>
      <c r="F37" s="15">
        <v>420713</v>
      </c>
      <c r="G37" s="15">
        <v>328293</v>
      </c>
      <c r="H37" s="11">
        <f t="shared" si="18"/>
        <v>128.2</v>
      </c>
      <c r="I37" s="15">
        <v>83123942</v>
      </c>
      <c r="J37" s="15">
        <v>90926072</v>
      </c>
      <c r="K37" s="11">
        <f t="shared" si="19"/>
        <v>91.4</v>
      </c>
      <c r="L37" s="21">
        <f t="shared" si="20"/>
        <v>126210127</v>
      </c>
      <c r="M37" s="21">
        <f t="shared" si="21"/>
        <v>125706853</v>
      </c>
      <c r="N37" s="11">
        <f t="shared" si="22"/>
        <v>100.4</v>
      </c>
    </row>
    <row r="38" spans="1:14" ht="16.5" customHeight="1">
      <c r="A38" s="13" t="s">
        <v>26</v>
      </c>
      <c r="B38" s="3">
        <v>35</v>
      </c>
      <c r="C38" s="15">
        <v>27709367</v>
      </c>
      <c r="D38" s="15">
        <v>25375430</v>
      </c>
      <c r="E38" s="11">
        <f t="shared" si="17"/>
        <v>109.2</v>
      </c>
      <c r="F38" s="15">
        <v>0</v>
      </c>
      <c r="G38" s="15">
        <v>0</v>
      </c>
      <c r="H38" s="11" t="str">
        <f t="shared" si="18"/>
        <v>　　－　　</v>
      </c>
      <c r="I38" s="15">
        <v>0</v>
      </c>
      <c r="J38" s="15">
        <v>0</v>
      </c>
      <c r="K38" s="11" t="str">
        <f t="shared" si="19"/>
        <v>　　－　　</v>
      </c>
      <c r="L38" s="21">
        <f t="shared" si="20"/>
        <v>27709367</v>
      </c>
      <c r="M38" s="21">
        <f t="shared" si="21"/>
        <v>25375430</v>
      </c>
      <c r="N38" s="11">
        <f t="shared" si="22"/>
        <v>109.2</v>
      </c>
    </row>
    <row r="39" spans="1:14" ht="16.5" customHeight="1">
      <c r="A39" s="13" t="s">
        <v>27</v>
      </c>
      <c r="B39" s="3">
        <v>37</v>
      </c>
      <c r="C39" s="15">
        <v>5496731</v>
      </c>
      <c r="D39" s="15">
        <v>4109307</v>
      </c>
      <c r="E39" s="11">
        <f t="shared" si="17"/>
        <v>133.8</v>
      </c>
      <c r="F39" s="15">
        <v>10773</v>
      </c>
      <c r="G39" s="15">
        <v>9839</v>
      </c>
      <c r="H39" s="11">
        <f t="shared" si="18"/>
        <v>109.5</v>
      </c>
      <c r="I39" s="15">
        <v>19972068</v>
      </c>
      <c r="J39" s="15">
        <v>21158764</v>
      </c>
      <c r="K39" s="11">
        <f t="shared" si="19"/>
        <v>94.4</v>
      </c>
      <c r="L39" s="21">
        <f t="shared" si="20"/>
        <v>25479572</v>
      </c>
      <c r="M39" s="21">
        <f t="shared" si="21"/>
        <v>25277910</v>
      </c>
      <c r="N39" s="11">
        <f t="shared" si="22"/>
        <v>100.8</v>
      </c>
    </row>
    <row r="40" spans="1:14" ht="16.5" customHeight="1">
      <c r="A40" s="13" t="s">
        <v>28</v>
      </c>
      <c r="B40" s="3">
        <v>41</v>
      </c>
      <c r="C40" s="15">
        <v>2337086</v>
      </c>
      <c r="D40" s="15">
        <v>1606058</v>
      </c>
      <c r="E40" s="11">
        <f t="shared" si="17"/>
        <v>145.5</v>
      </c>
      <c r="F40" s="15">
        <v>100723</v>
      </c>
      <c r="G40" s="15">
        <v>113459</v>
      </c>
      <c r="H40" s="11">
        <f t="shared" si="18"/>
        <v>88.8</v>
      </c>
      <c r="I40" s="15">
        <v>26850320</v>
      </c>
      <c r="J40" s="15">
        <v>22180455</v>
      </c>
      <c r="K40" s="11">
        <f t="shared" si="19"/>
        <v>121.1</v>
      </c>
      <c r="L40" s="21">
        <f t="shared" si="20"/>
        <v>29288129</v>
      </c>
      <c r="M40" s="21">
        <f t="shared" si="21"/>
        <v>23899972</v>
      </c>
      <c r="N40" s="11">
        <f t="shared" si="22"/>
        <v>122.5</v>
      </c>
    </row>
    <row r="41" spans="1:14" ht="16.5" customHeight="1">
      <c r="A41" s="13" t="s">
        <v>29</v>
      </c>
      <c r="B41" s="3">
        <v>44</v>
      </c>
      <c r="C41" s="15">
        <v>3889679</v>
      </c>
      <c r="D41" s="15">
        <v>2808340</v>
      </c>
      <c r="E41" s="11">
        <f t="shared" si="17"/>
        <v>138.5</v>
      </c>
      <c r="F41" s="15">
        <v>0</v>
      </c>
      <c r="G41" s="15">
        <v>0</v>
      </c>
      <c r="H41" s="11" t="str">
        <f t="shared" si="18"/>
        <v>　　－　　</v>
      </c>
      <c r="I41" s="15">
        <v>21549456</v>
      </c>
      <c r="J41" s="15">
        <v>21637133</v>
      </c>
      <c r="K41" s="11">
        <f t="shared" si="19"/>
        <v>99.6</v>
      </c>
      <c r="L41" s="21">
        <f t="shared" si="20"/>
        <v>25439135</v>
      </c>
      <c r="M41" s="21">
        <f t="shared" si="21"/>
        <v>24445473</v>
      </c>
      <c r="N41" s="11">
        <f t="shared" si="22"/>
        <v>104.1</v>
      </c>
    </row>
    <row r="42" spans="1:14" ht="16.5" customHeight="1">
      <c r="A42" s="13" t="s">
        <v>30</v>
      </c>
      <c r="B42" s="3">
        <v>34</v>
      </c>
      <c r="C42" s="15">
        <v>26669772</v>
      </c>
      <c r="D42" s="15">
        <v>20078006</v>
      </c>
      <c r="E42" s="11">
        <f t="shared" si="17"/>
        <v>132.8</v>
      </c>
      <c r="F42" s="15">
        <v>0</v>
      </c>
      <c r="G42" s="15">
        <v>0</v>
      </c>
      <c r="H42" s="11" t="str">
        <f t="shared" si="18"/>
        <v>　　－　　</v>
      </c>
      <c r="I42" s="15">
        <v>2397806</v>
      </c>
      <c r="J42" s="15">
        <v>2192207</v>
      </c>
      <c r="K42" s="11">
        <f t="shared" si="19"/>
        <v>109.4</v>
      </c>
      <c r="L42" s="21">
        <f t="shared" si="20"/>
        <v>29067578</v>
      </c>
      <c r="M42" s="21">
        <f t="shared" si="21"/>
        <v>22270213</v>
      </c>
      <c r="N42" s="11">
        <f t="shared" si="22"/>
        <v>130.5</v>
      </c>
    </row>
    <row r="43" spans="1:14" ht="18" customHeight="1">
      <c r="A43" s="13" t="s">
        <v>31</v>
      </c>
      <c r="B43" s="3">
        <v>42</v>
      </c>
      <c r="C43" s="15">
        <v>9854103</v>
      </c>
      <c r="D43" s="15">
        <v>8471644</v>
      </c>
      <c r="E43" s="11">
        <f t="shared" si="17"/>
        <v>116.3</v>
      </c>
      <c r="F43" s="15">
        <v>1048883</v>
      </c>
      <c r="G43" s="15">
        <v>917354</v>
      </c>
      <c r="H43" s="11">
        <f t="shared" si="18"/>
        <v>114.3</v>
      </c>
      <c r="I43" s="15">
        <v>12056852</v>
      </c>
      <c r="J43" s="15">
        <v>12586333</v>
      </c>
      <c r="K43" s="11">
        <f t="shared" si="19"/>
        <v>95.8</v>
      </c>
      <c r="L43" s="21">
        <f t="shared" si="20"/>
        <v>22959838</v>
      </c>
      <c r="M43" s="21">
        <f t="shared" si="21"/>
        <v>21975331</v>
      </c>
      <c r="N43" s="11">
        <f t="shared" si="22"/>
        <v>104.5</v>
      </c>
    </row>
    <row r="44" spans="1:14" ht="16.5" customHeight="1">
      <c r="A44" s="13" t="s">
        <v>32</v>
      </c>
      <c r="B44" s="3">
        <v>43</v>
      </c>
      <c r="C44" s="15">
        <v>0</v>
      </c>
      <c r="D44" s="15">
        <v>0</v>
      </c>
      <c r="E44" s="11" t="str">
        <f t="shared" si="17"/>
        <v>　　－　　</v>
      </c>
      <c r="F44" s="15">
        <v>0</v>
      </c>
      <c r="G44" s="15">
        <v>0</v>
      </c>
      <c r="H44" s="11" t="str">
        <f t="shared" si="18"/>
        <v>　　－　　</v>
      </c>
      <c r="I44" s="15">
        <v>19842179</v>
      </c>
      <c r="J44" s="15">
        <v>21407521</v>
      </c>
      <c r="K44" s="11">
        <f t="shared" si="19"/>
        <v>92.7</v>
      </c>
      <c r="L44" s="21">
        <f t="shared" si="20"/>
        <v>19842179</v>
      </c>
      <c r="M44" s="21">
        <f t="shared" si="21"/>
        <v>21407521</v>
      </c>
      <c r="N44" s="11">
        <f t="shared" si="22"/>
        <v>92.7</v>
      </c>
    </row>
    <row r="45" spans="1:14" ht="16.5" customHeight="1">
      <c r="A45" s="13" t="s">
        <v>33</v>
      </c>
      <c r="B45" s="3">
        <v>40</v>
      </c>
      <c r="C45" s="15">
        <v>25935765</v>
      </c>
      <c r="D45" s="15">
        <v>18901573</v>
      </c>
      <c r="E45" s="11">
        <f t="shared" si="17"/>
        <v>137.2</v>
      </c>
      <c r="F45" s="15">
        <v>0</v>
      </c>
      <c r="G45" s="15">
        <v>0</v>
      </c>
      <c r="H45" s="11" t="str">
        <f t="shared" si="18"/>
        <v>　　－　　</v>
      </c>
      <c r="I45" s="15">
        <v>904172</v>
      </c>
      <c r="J45" s="15">
        <v>710922</v>
      </c>
      <c r="K45" s="11">
        <f t="shared" si="19"/>
        <v>127.2</v>
      </c>
      <c r="L45" s="21">
        <f t="shared" si="20"/>
        <v>26839937</v>
      </c>
      <c r="M45" s="21">
        <f t="shared" si="21"/>
        <v>19612495</v>
      </c>
      <c r="N45" s="11">
        <f t="shared" si="22"/>
        <v>136.9</v>
      </c>
    </row>
    <row r="46" spans="1:14" ht="16.5" customHeight="1">
      <c r="A46" s="13" t="s">
        <v>34</v>
      </c>
      <c r="B46" s="3">
        <v>28</v>
      </c>
      <c r="C46" s="15">
        <v>4584838</v>
      </c>
      <c r="D46" s="15">
        <v>3917955</v>
      </c>
      <c r="E46" s="11">
        <f t="shared" si="17"/>
        <v>117</v>
      </c>
      <c r="F46" s="15">
        <v>0</v>
      </c>
      <c r="G46" s="15">
        <v>0</v>
      </c>
      <c r="H46" s="11" t="str">
        <f t="shared" si="18"/>
        <v>　　－　　</v>
      </c>
      <c r="I46" s="15">
        <v>14004047</v>
      </c>
      <c r="J46" s="15">
        <v>12961751</v>
      </c>
      <c r="K46" s="11">
        <f t="shared" si="19"/>
        <v>108</v>
      </c>
      <c r="L46" s="21">
        <f t="shared" si="20"/>
        <v>18588885</v>
      </c>
      <c r="M46" s="21">
        <f t="shared" si="21"/>
        <v>16879706</v>
      </c>
      <c r="N46" s="11">
        <f t="shared" si="22"/>
        <v>110.1</v>
      </c>
    </row>
    <row r="47" spans="1:14" ht="16.5" customHeight="1">
      <c r="A47" s="13" t="s">
        <v>35</v>
      </c>
      <c r="B47" s="3">
        <v>39</v>
      </c>
      <c r="C47" s="15">
        <v>18767940</v>
      </c>
      <c r="D47" s="15">
        <v>14896689</v>
      </c>
      <c r="E47" s="11">
        <f t="shared" si="17"/>
        <v>126</v>
      </c>
      <c r="F47" s="15">
        <v>0</v>
      </c>
      <c r="G47" s="15">
        <v>0</v>
      </c>
      <c r="H47" s="11" t="str">
        <f t="shared" si="18"/>
        <v>　　－　　</v>
      </c>
      <c r="I47" s="15">
        <v>1405450</v>
      </c>
      <c r="J47" s="15">
        <v>1569836</v>
      </c>
      <c r="K47" s="11">
        <f t="shared" si="19"/>
        <v>89.5</v>
      </c>
      <c r="L47" s="21">
        <f t="shared" si="20"/>
        <v>20173390</v>
      </c>
      <c r="M47" s="21">
        <f t="shared" si="21"/>
        <v>16466525</v>
      </c>
      <c r="N47" s="11">
        <f t="shared" si="22"/>
        <v>122.5</v>
      </c>
    </row>
    <row r="48" spans="1:14" ht="16.5" customHeight="1">
      <c r="A48" s="13" t="s">
        <v>36</v>
      </c>
      <c r="B48" s="3">
        <v>46</v>
      </c>
      <c r="C48" s="15">
        <v>6237917</v>
      </c>
      <c r="D48" s="15">
        <v>4634553</v>
      </c>
      <c r="E48" s="11">
        <f t="shared" si="17"/>
        <v>134.6</v>
      </c>
      <c r="F48" s="15">
        <v>0</v>
      </c>
      <c r="G48" s="15">
        <v>0</v>
      </c>
      <c r="H48" s="11" t="str">
        <f t="shared" si="18"/>
        <v>　　－　　</v>
      </c>
      <c r="I48" s="15">
        <v>11748500</v>
      </c>
      <c r="J48" s="15">
        <v>11661637</v>
      </c>
      <c r="K48" s="11">
        <f t="shared" si="19"/>
        <v>100.7</v>
      </c>
      <c r="L48" s="21">
        <f t="shared" si="20"/>
        <v>17986417</v>
      </c>
      <c r="M48" s="21">
        <f t="shared" si="21"/>
        <v>16296190</v>
      </c>
      <c r="N48" s="11">
        <f t="shared" si="22"/>
        <v>110.4</v>
      </c>
    </row>
    <row r="49" spans="1:14" ht="16.5" customHeight="1">
      <c r="A49" s="13" t="s">
        <v>37</v>
      </c>
      <c r="B49" s="3">
        <v>49</v>
      </c>
      <c r="C49" s="15">
        <v>12694684</v>
      </c>
      <c r="D49" s="15">
        <v>9772300</v>
      </c>
      <c r="E49" s="11">
        <f t="shared" si="17"/>
        <v>129.9</v>
      </c>
      <c r="F49" s="15">
        <v>145709</v>
      </c>
      <c r="G49" s="15">
        <v>87326</v>
      </c>
      <c r="H49" s="11">
        <f t="shared" si="18"/>
        <v>166.9</v>
      </c>
      <c r="I49" s="15">
        <v>3770500</v>
      </c>
      <c r="J49" s="15">
        <v>3745712</v>
      </c>
      <c r="K49" s="11">
        <f t="shared" si="19"/>
        <v>100.7</v>
      </c>
      <c r="L49" s="21">
        <f t="shared" si="20"/>
        <v>16610893</v>
      </c>
      <c r="M49" s="21">
        <f t="shared" si="21"/>
        <v>13605338</v>
      </c>
      <c r="N49" s="11">
        <f t="shared" si="22"/>
        <v>122.1</v>
      </c>
    </row>
    <row r="50" spans="1:14" ht="16.5" customHeight="1">
      <c r="A50" s="13" t="s">
        <v>38</v>
      </c>
      <c r="B50" s="3">
        <v>48</v>
      </c>
      <c r="C50" s="15">
        <v>7030337</v>
      </c>
      <c r="D50" s="15">
        <v>5927071</v>
      </c>
      <c r="E50" s="11">
        <f t="shared" si="17"/>
        <v>118.6</v>
      </c>
      <c r="F50" s="15">
        <v>0</v>
      </c>
      <c r="G50" s="15">
        <v>0</v>
      </c>
      <c r="H50" s="11" t="str">
        <f t="shared" si="18"/>
        <v>　　－　　</v>
      </c>
      <c r="I50" s="15">
        <v>6648515</v>
      </c>
      <c r="J50" s="15">
        <v>7351441</v>
      </c>
      <c r="K50" s="11">
        <f t="shared" si="19"/>
        <v>90.4</v>
      </c>
      <c r="L50" s="21">
        <f t="shared" si="20"/>
        <v>13678852</v>
      </c>
      <c r="M50" s="21">
        <f t="shared" si="21"/>
        <v>13278512</v>
      </c>
      <c r="N50" s="11">
        <f t="shared" si="22"/>
        <v>103</v>
      </c>
    </row>
    <row r="51" spans="1:14" ht="16.5" customHeight="1">
      <c r="A51" s="13" t="s">
        <v>39</v>
      </c>
      <c r="B51" s="3">
        <v>47</v>
      </c>
      <c r="C51" s="15">
        <v>6671096</v>
      </c>
      <c r="D51" s="15">
        <v>6570692</v>
      </c>
      <c r="E51" s="11">
        <f t="shared" si="17"/>
        <v>101.5</v>
      </c>
      <c r="F51" s="15">
        <v>0</v>
      </c>
      <c r="G51" s="15">
        <v>0</v>
      </c>
      <c r="H51" s="11" t="str">
        <f t="shared" si="18"/>
        <v>　　－　　</v>
      </c>
      <c r="I51" s="15">
        <v>849</v>
      </c>
      <c r="J51" s="15">
        <v>1124</v>
      </c>
      <c r="K51" s="11">
        <f t="shared" si="19"/>
        <v>75.5</v>
      </c>
      <c r="L51" s="21">
        <f t="shared" si="20"/>
        <v>6671945</v>
      </c>
      <c r="M51" s="21">
        <f t="shared" si="21"/>
        <v>6571816</v>
      </c>
      <c r="N51" s="11">
        <f t="shared" si="22"/>
        <v>101.5</v>
      </c>
    </row>
    <row r="52" spans="1:14" ht="16.5" customHeight="1">
      <c r="A52" s="13" t="s">
        <v>40</v>
      </c>
      <c r="B52" s="3">
        <v>50</v>
      </c>
      <c r="C52" s="15">
        <v>1420949</v>
      </c>
      <c r="D52" s="15">
        <v>924648</v>
      </c>
      <c r="E52" s="11">
        <f t="shared" si="17"/>
        <v>153.7</v>
      </c>
      <c r="F52" s="15">
        <v>0</v>
      </c>
      <c r="G52" s="15">
        <v>0</v>
      </c>
      <c r="H52" s="11" t="str">
        <f t="shared" si="18"/>
        <v>　　－　　</v>
      </c>
      <c r="I52" s="15">
        <v>8080271</v>
      </c>
      <c r="J52" s="15">
        <v>8559685</v>
      </c>
      <c r="K52" s="11">
        <f t="shared" si="19"/>
        <v>94.4</v>
      </c>
      <c r="L52" s="21">
        <f t="shared" si="20"/>
        <v>9501220</v>
      </c>
      <c r="M52" s="21">
        <f t="shared" si="21"/>
        <v>9484333</v>
      </c>
      <c r="N52" s="11">
        <f t="shared" si="22"/>
        <v>100.2</v>
      </c>
    </row>
    <row r="53" spans="1:14" ht="16.5" customHeight="1">
      <c r="A53" s="13" t="s">
        <v>41</v>
      </c>
      <c r="B53" s="3">
        <v>45</v>
      </c>
      <c r="C53" s="15">
        <v>19806632</v>
      </c>
      <c r="D53" s="15">
        <v>16531962</v>
      </c>
      <c r="E53" s="11">
        <f t="shared" si="17"/>
        <v>119.8</v>
      </c>
      <c r="F53" s="15">
        <v>0</v>
      </c>
      <c r="G53" s="15">
        <v>0</v>
      </c>
      <c r="H53" s="11" t="str">
        <f t="shared" si="18"/>
        <v>　　－　　</v>
      </c>
      <c r="I53" s="15">
        <v>0</v>
      </c>
      <c r="J53" s="15">
        <v>0</v>
      </c>
      <c r="K53" s="11" t="str">
        <f t="shared" si="19"/>
        <v>　　－　　</v>
      </c>
      <c r="L53" s="21">
        <f t="shared" si="20"/>
        <v>19806632</v>
      </c>
      <c r="M53" s="21">
        <f t="shared" si="21"/>
        <v>16531962</v>
      </c>
      <c r="N53" s="11">
        <f t="shared" si="22"/>
        <v>119.8</v>
      </c>
    </row>
    <row r="54" spans="1:14" ht="16.5" customHeight="1">
      <c r="A54" s="13" t="s">
        <v>42</v>
      </c>
      <c r="B54" s="9">
        <v>17</v>
      </c>
      <c r="C54" s="24">
        <v>4218803</v>
      </c>
      <c r="D54" s="24">
        <v>2877921</v>
      </c>
      <c r="E54" s="12">
        <f t="shared" si="17"/>
        <v>146.6</v>
      </c>
      <c r="F54" s="24">
        <v>6167</v>
      </c>
      <c r="G54" s="24">
        <v>2399</v>
      </c>
      <c r="H54" s="12">
        <f t="shared" si="18"/>
        <v>257.1</v>
      </c>
      <c r="I54" s="24">
        <v>13060183</v>
      </c>
      <c r="J54" s="24">
        <v>13097627</v>
      </c>
      <c r="K54" s="12">
        <f t="shared" si="19"/>
        <v>99.7</v>
      </c>
      <c r="L54" s="37">
        <f t="shared" si="20"/>
        <v>17285153</v>
      </c>
      <c r="M54" s="37">
        <f t="shared" si="21"/>
        <v>15977947</v>
      </c>
      <c r="N54" s="12">
        <f t="shared" si="22"/>
        <v>108.2</v>
      </c>
    </row>
    <row r="55" spans="1:14" ht="15" customHeight="1">
      <c r="A55" s="29" t="s">
        <v>49</v>
      </c>
      <c r="B55" s="30"/>
      <c r="C55" s="31">
        <f>SUM(C30:C54)</f>
        <v>342875242</v>
      </c>
      <c r="D55" s="31">
        <f>SUM(D30:D54)</f>
        <v>275418843</v>
      </c>
      <c r="E55" s="32">
        <f>IF(OR(C55=0,D55=0),"　　－　　",ROUND(C55/D55*100,1))</f>
        <v>124.5</v>
      </c>
      <c r="F55" s="31">
        <f>SUM(F30:F54)</f>
        <v>3167154</v>
      </c>
      <c r="G55" s="31">
        <f>SUM(G30:G54)</f>
        <v>2608579</v>
      </c>
      <c r="H55" s="32">
        <f>IF(OR(F55=0,G55=0),"　　－　　",ROUND(F55/G55*100,1))</f>
        <v>121.4</v>
      </c>
      <c r="I55" s="31">
        <f>SUM(I30:I54)</f>
        <v>345167169</v>
      </c>
      <c r="J55" s="31">
        <f>SUM(J30:J54)</f>
        <v>355636196</v>
      </c>
      <c r="K55" s="32">
        <f>IF(OR(I55=0,J55=0),"　　－　　",ROUND(I55/J55*100,1))</f>
        <v>97.1</v>
      </c>
      <c r="L55" s="31">
        <f>SUM(L30:L54)</f>
        <v>691209565</v>
      </c>
      <c r="M55" s="31">
        <f>SUM(M30:M54)</f>
        <v>633663618</v>
      </c>
      <c r="N55" s="32">
        <f>IF(OR(L55=0,M55=0),"　　－　　",ROUND(L55/M55*100,1))</f>
        <v>109.1</v>
      </c>
    </row>
    <row r="56" spans="1:16" ht="15.75" customHeight="1">
      <c r="A56" s="29" t="s">
        <v>50</v>
      </c>
      <c r="B56" s="30"/>
      <c r="C56" s="31">
        <f>C29+C55</f>
        <v>2387055143</v>
      </c>
      <c r="D56" s="31">
        <f>D29+D55</f>
        <v>1805112162</v>
      </c>
      <c r="E56" s="32">
        <f>IF(OR(C56=0,D56=0),"　　－　　",ROUND(C56/D56*100,1))</f>
        <v>132.2</v>
      </c>
      <c r="F56" s="31">
        <f>F29+F55</f>
        <v>38841265</v>
      </c>
      <c r="G56" s="31">
        <f>G29+G55</f>
        <v>30982935</v>
      </c>
      <c r="H56" s="32">
        <f>IF(OR(F56=0,G56=0),"　　－　　",ROUND(F56/G56*100,1))</f>
        <v>125.4</v>
      </c>
      <c r="I56" s="31">
        <f>I29+I55</f>
        <v>3226197971</v>
      </c>
      <c r="J56" s="31">
        <f>J29+J55</f>
        <v>3311756098</v>
      </c>
      <c r="K56" s="32">
        <f>IF(OR(I56=0,J56=0),"　　－　　",ROUND(I56/J56*100,1))</f>
        <v>97.4</v>
      </c>
      <c r="L56" s="31">
        <f>L29+L55</f>
        <v>5652094379</v>
      </c>
      <c r="M56" s="31">
        <f>M29+M55</f>
        <v>5147851195</v>
      </c>
      <c r="N56" s="32">
        <f>IF(OR(L56=0,M56=0),"　　－　　",ROUND(L56/M56*100,1))</f>
        <v>109.8</v>
      </c>
      <c r="O56" s="3"/>
      <c r="P56" s="2"/>
    </row>
    <row r="57" spans="2:16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" customHeight="1"/>
  </sheetData>
  <sheetProtection password="8815" sheet="1" objects="1" scenarios="1"/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2005-04-18T07:09:00Z</cp:lastPrinted>
  <dcterms:created xsi:type="dcterms:W3CDTF">1996-06-11T08:18:54Z</dcterms:created>
  <dcterms:modified xsi:type="dcterms:W3CDTF">2005-05-10T02:05:49Z</dcterms:modified>
  <cp:category/>
  <cp:version/>
  <cp:contentType/>
  <cp:contentStatus/>
</cp:coreProperties>
</file>