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76" windowWidth="16060" windowHeight="984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<sst xmlns="http://schemas.openxmlformats.org/spreadsheetml/2006/main" count="73" uniqueCount="63">
  <si>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</si>
  <si>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</si>
  <si>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</si>
  <si>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</si>
  <si>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</si>
  <si>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</si>
  <si>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</si>
  <si>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</si>
  <si>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</si>
  <si>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</si>
  <si>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</si>
  <si>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</si>
  <si>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</si>
  <si>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　外　国　人　旅　行</t>
  </si>
  <si>
    <t>　　海　外　旅　行</t>
  </si>
  <si>
    <t>　　国　内　旅　行</t>
  </si>
  <si>
    <t>　　合　　　　計</t>
  </si>
  <si>
    <t>　　　　　　　会　　社　　名</t>
  </si>
  <si>
    <t>前年比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</si>
  <si>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</si>
  <si>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</si>
  <si>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</si>
  <si>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</si>
  <si>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</si>
  <si>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</si>
  <si>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</si>
  <si>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</si>
  <si>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</si>
  <si>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</si>
  <si>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</si>
  <si>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</si>
  <si>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</si>
  <si>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</si>
  <si>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</si>
  <si>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</si>
  <si>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</si>
  <si>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</si>
  <si>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</si>
  <si>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</si>
  <si>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</si>
  <si>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</si>
  <si>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</si>
  <si>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</si>
  <si>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</si>
  <si>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</si>
  <si>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</si>
  <si>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</si>
  <si>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</si>
  <si>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北海道旅客鉄道</t>
  </si>
  <si>
    <t>郵船トラベル</t>
  </si>
  <si>
    <t>トラベルプラザインターナショナル</t>
  </si>
  <si>
    <t>クラブツーリズム</t>
  </si>
  <si>
    <t>アールアンドシーツアーズ</t>
  </si>
  <si>
    <t>小田急トラベル</t>
  </si>
  <si>
    <t>沖縄ツーリスト</t>
  </si>
  <si>
    <t>ジャルトラベル北海道</t>
  </si>
  <si>
    <t>小　　　　　　　　　計</t>
  </si>
  <si>
    <t>合　　　　　　　　　計</t>
  </si>
  <si>
    <t>2004年度上半期（4〜9月）主要旅行業者50社の旅行取扱状況速報</t>
  </si>
  <si>
    <t>04年度上半期</t>
  </si>
  <si>
    <t>03年度上半期</t>
  </si>
  <si>
    <t>※ジャルトラベルの前年取扱いについては、6月までは統合以前のジャパンツアーシステム本社および、東北支社のみの数値となり、統合他社の実績は含まれていない。</t>
  </si>
  <si>
    <t>※クラブツーリズムの数値は5月〜9月分となっている。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</si>
</sst>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  <numFmt numFmtId="185" formatCode="0.0%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77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38" fontId="7" fillId="0" borderId="6" xfId="17" applyFont="1" applyBorder="1" applyAlignment="1" applyProtection="1">
      <alignment/>
      <protection locked="0"/>
    </xf>
    <xf numFmtId="3" fontId="7" fillId="0" borderId="6" xfId="17" applyNumberFormat="1" applyFont="1" applyBorder="1" applyAlignment="1" applyProtection="1">
      <alignment/>
      <protection locked="0"/>
    </xf>
    <xf numFmtId="38" fontId="7" fillId="0" borderId="6" xfId="17" applyFont="1" applyBorder="1" applyAlignment="1">
      <alignment/>
    </xf>
    <xf numFmtId="38" fontId="7" fillId="0" borderId="1" xfId="17" applyFont="1" applyBorder="1" applyAlignment="1" applyProtection="1">
      <alignment/>
      <protection locked="0"/>
    </xf>
    <xf numFmtId="38" fontId="7" fillId="0" borderId="5" xfId="17" applyFont="1" applyBorder="1" applyAlignment="1" applyProtection="1">
      <alignment/>
      <protection locked="0"/>
    </xf>
    <xf numFmtId="38" fontId="7" fillId="0" borderId="5" xfId="17" applyFont="1" applyBorder="1" applyAlignment="1">
      <alignment/>
    </xf>
    <xf numFmtId="55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8" fontId="7" fillId="0" borderId="7" xfId="17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38" fontId="7" fillId="0" borderId="0" xfId="17" applyFont="1" applyBorder="1" applyAlignment="1">
      <alignment/>
    </xf>
    <xf numFmtId="38" fontId="7" fillId="0" borderId="0" xfId="17" applyFont="1" applyBorder="1" applyAlignment="1" applyProtection="1">
      <alignment/>
      <protection locked="0"/>
    </xf>
    <xf numFmtId="0" fontId="7" fillId="0" borderId="9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38" fontId="7" fillId="0" borderId="3" xfId="17" applyFont="1" applyBorder="1" applyAlignment="1">
      <alignment/>
    </xf>
    <xf numFmtId="38" fontId="7" fillId="0" borderId="3" xfId="17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shrinkToFit="1"/>
      <protection/>
    </xf>
    <xf numFmtId="0" fontId="7" fillId="0" borderId="1" xfId="0" applyFont="1" applyBorder="1" applyAlignment="1">
      <alignment shrinkToFi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7" fillId="0" borderId="11" xfId="17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38" fontId="7" fillId="0" borderId="12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38" fontId="7" fillId="0" borderId="10" xfId="17" applyFont="1" applyBorder="1" applyAlignment="1">
      <alignment/>
    </xf>
    <xf numFmtId="3" fontId="7" fillId="0" borderId="6" xfId="17" applyNumberFormat="1" applyFont="1" applyBorder="1" applyAlignment="1">
      <alignment/>
    </xf>
    <xf numFmtId="185" fontId="7" fillId="0" borderId="5" xfId="15" applyNumberFormat="1" applyFont="1" applyBorder="1" applyAlignment="1">
      <alignment/>
    </xf>
    <xf numFmtId="3" fontId="7" fillId="0" borderId="1" xfId="17" applyNumberFormat="1" applyFont="1" applyBorder="1" applyAlignment="1" applyProtection="1">
      <alignment/>
      <protection locked="0"/>
    </xf>
    <xf numFmtId="185" fontId="7" fillId="0" borderId="6" xfId="15" applyNumberFormat="1" applyFont="1" applyBorder="1" applyAlignment="1">
      <alignment/>
    </xf>
    <xf numFmtId="185" fontId="7" fillId="0" borderId="12" xfId="15" applyNumberFormat="1" applyFont="1" applyBorder="1" applyAlignment="1">
      <alignment/>
    </xf>
    <xf numFmtId="38" fontId="7" fillId="0" borderId="9" xfId="17" applyFont="1" applyBorder="1" applyAlignment="1">
      <alignment/>
    </xf>
    <xf numFmtId="38" fontId="7" fillId="0" borderId="13" xfId="17" applyFont="1" applyBorder="1" applyAlignment="1">
      <alignment/>
    </xf>
    <xf numFmtId="38" fontId="7" fillId="0" borderId="14" xfId="17" applyFont="1" applyBorder="1" applyAlignment="1">
      <alignment/>
    </xf>
    <xf numFmtId="185" fontId="7" fillId="0" borderId="7" xfId="15" applyNumberFormat="1" applyFont="1" applyBorder="1" applyAlignment="1">
      <alignment/>
    </xf>
    <xf numFmtId="185" fontId="7" fillId="0" borderId="15" xfId="15" applyNumberFormat="1" applyFont="1" applyBorder="1" applyAlignment="1">
      <alignment/>
    </xf>
    <xf numFmtId="0" fontId="7" fillId="0" borderId="5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F37">
      <selection activeCell="K40" sqref="K40"/>
    </sheetView>
  </sheetViews>
  <sheetFormatPr defaultColWidth="11.00390625" defaultRowHeight="13.5"/>
  <cols>
    <col min="1" max="1" width="36.625" style="1" customWidth="1"/>
    <col min="2" max="2" width="4.00390625" style="1" hidden="1" customWidth="1"/>
    <col min="3" max="3" width="13.00390625" style="1" customWidth="1"/>
    <col min="4" max="4" width="12.00390625" style="1" customWidth="1"/>
    <col min="5" max="5" width="7.625" style="1" customWidth="1"/>
    <col min="6" max="6" width="12.25390625" style="1" customWidth="1"/>
    <col min="7" max="7" width="11.75390625" style="1" customWidth="1"/>
    <col min="8" max="8" width="8.375" style="1" customWidth="1"/>
    <col min="9" max="9" width="12.375" style="1" customWidth="1"/>
    <col min="10" max="10" width="12.125" style="1" customWidth="1"/>
    <col min="11" max="11" width="7.625" style="1" customWidth="1"/>
    <col min="12" max="12" width="12.125" style="1" customWidth="1"/>
    <col min="13" max="13" width="12.375" style="1" customWidth="1"/>
    <col min="14" max="14" width="7.375" style="1" customWidth="1"/>
    <col min="15" max="16384" width="8.75390625" style="1" customWidth="1"/>
  </cols>
  <sheetData>
    <row r="1" spans="1:14" ht="17.25" customHeight="1">
      <c r="A1" s="20" t="s">
        <v>58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3"/>
      <c r="M1" s="22"/>
      <c r="N1" s="22"/>
    </row>
    <row r="2" spans="1:14" ht="16.5" customHeight="1">
      <c r="A2" s="52" t="s">
        <v>17</v>
      </c>
      <c r="B2" s="7"/>
      <c r="C2" s="4" t="s">
        <v>14</v>
      </c>
      <c r="D2" s="5"/>
      <c r="E2" s="6"/>
      <c r="F2" s="4" t="s">
        <v>13</v>
      </c>
      <c r="G2" s="6"/>
      <c r="H2" s="6"/>
      <c r="I2" s="7" t="s">
        <v>15</v>
      </c>
      <c r="J2" s="7"/>
      <c r="K2" s="6"/>
      <c r="L2" s="7" t="s">
        <v>16</v>
      </c>
      <c r="M2" s="6"/>
      <c r="N2" s="8"/>
    </row>
    <row r="3" spans="1:14" ht="16.5" customHeight="1">
      <c r="A3" s="53"/>
      <c r="B3" s="27"/>
      <c r="C3" s="17" t="s">
        <v>59</v>
      </c>
      <c r="D3" s="17" t="s">
        <v>60</v>
      </c>
      <c r="E3" s="24" t="s">
        <v>18</v>
      </c>
      <c r="F3" s="17" t="s">
        <v>59</v>
      </c>
      <c r="G3" s="17" t="s">
        <v>60</v>
      </c>
      <c r="H3" s="18" t="s">
        <v>18</v>
      </c>
      <c r="I3" s="17" t="s">
        <v>59</v>
      </c>
      <c r="J3" s="17" t="s">
        <v>60</v>
      </c>
      <c r="K3" s="18" t="s">
        <v>18</v>
      </c>
      <c r="L3" s="17" t="s">
        <v>59</v>
      </c>
      <c r="M3" s="17" t="s">
        <v>60</v>
      </c>
      <c r="N3" s="18" t="s">
        <v>18</v>
      </c>
    </row>
    <row r="4" spans="1:14" ht="16.5" customHeight="1">
      <c r="A4" s="28" t="s">
        <v>19</v>
      </c>
      <c r="B4" s="29">
        <v>1</v>
      </c>
      <c r="C4" s="15">
        <v>218581565</v>
      </c>
      <c r="D4" s="40">
        <v>130298280</v>
      </c>
      <c r="E4" s="43">
        <f>SUM(C4/D4)</f>
        <v>1.67754758543244</v>
      </c>
      <c r="F4" s="30">
        <v>10595548</v>
      </c>
      <c r="G4" s="15">
        <v>6603596</v>
      </c>
      <c r="H4" s="45">
        <f>SUM(F4/G4)</f>
        <v>1.6045118447585225</v>
      </c>
      <c r="I4" s="15">
        <v>476261402</v>
      </c>
      <c r="J4" s="15">
        <v>481168920</v>
      </c>
      <c r="K4" s="45">
        <f>SUM(I4/J4)</f>
        <v>0.9898008416669971</v>
      </c>
      <c r="L4" s="16">
        <f aca="true" t="shared" si="0" ref="L4:M8">+C4+F4+I4</f>
        <v>705438515</v>
      </c>
      <c r="M4" s="16">
        <f t="shared" si="0"/>
        <v>618070796</v>
      </c>
      <c r="N4" s="51">
        <f>SUM(L4/M4)</f>
        <v>1.141355520379578</v>
      </c>
    </row>
    <row r="5" spans="1:14" ht="16.5" customHeight="1">
      <c r="A5" s="31" t="s">
        <v>20</v>
      </c>
      <c r="B5" s="25">
        <v>2</v>
      </c>
      <c r="C5" s="11">
        <v>98223401</v>
      </c>
      <c r="D5" s="44">
        <v>50058825</v>
      </c>
      <c r="E5" s="45">
        <f aca="true" t="shared" si="1" ref="E5:E27">SUM(C5/D5)</f>
        <v>1.9621595393020113</v>
      </c>
      <c r="F5" s="26">
        <v>2780768</v>
      </c>
      <c r="G5" s="11">
        <v>2009104</v>
      </c>
      <c r="H5" s="45">
        <f>SUM(F5/G5)</f>
        <v>1.3840836512196482</v>
      </c>
      <c r="I5" s="11">
        <v>174554673</v>
      </c>
      <c r="J5" s="11">
        <v>186154702</v>
      </c>
      <c r="K5" s="45">
        <f>SUM(I5/J5)</f>
        <v>0.9376860811176287</v>
      </c>
      <c r="L5" s="13">
        <f t="shared" si="0"/>
        <v>275558842</v>
      </c>
      <c r="M5" s="13">
        <f t="shared" si="0"/>
        <v>238222631</v>
      </c>
      <c r="N5" s="51">
        <f>SUM(L5/M5)</f>
        <v>1.1567282287298724</v>
      </c>
    </row>
    <row r="6" spans="1:14" ht="16.5" customHeight="1">
      <c r="A6" s="31" t="s">
        <v>21</v>
      </c>
      <c r="B6" s="25">
        <v>3</v>
      </c>
      <c r="C6" s="11">
        <v>81037686</v>
      </c>
      <c r="D6" s="14">
        <v>48295560</v>
      </c>
      <c r="E6" s="45">
        <f t="shared" si="1"/>
        <v>1.6779531286105804</v>
      </c>
      <c r="F6" s="26">
        <v>2111512</v>
      </c>
      <c r="G6" s="11">
        <v>1590092</v>
      </c>
      <c r="H6" s="45">
        <f>SUM(F6/G6)</f>
        <v>1.327918133038843</v>
      </c>
      <c r="I6" s="11">
        <v>157542974</v>
      </c>
      <c r="J6" s="11">
        <v>163434776</v>
      </c>
      <c r="K6" s="45">
        <f aca="true" t="shared" si="2" ref="K6:K15">SUM(I6/J6)</f>
        <v>0.9639501326204896</v>
      </c>
      <c r="L6" s="13">
        <f t="shared" si="0"/>
        <v>240692172</v>
      </c>
      <c r="M6" s="13">
        <f t="shared" si="0"/>
        <v>213320428</v>
      </c>
      <c r="N6" s="51">
        <f aca="true" t="shared" si="3" ref="N6:N56">SUM(L6/M6)</f>
        <v>1.1283128121231785</v>
      </c>
    </row>
    <row r="7" spans="1:14" ht="16.5" customHeight="1">
      <c r="A7" s="31" t="s">
        <v>22</v>
      </c>
      <c r="B7" s="25">
        <v>4</v>
      </c>
      <c r="C7" s="11">
        <v>117504973</v>
      </c>
      <c r="D7" s="14">
        <v>72025469</v>
      </c>
      <c r="E7" s="45">
        <f t="shared" si="1"/>
        <v>1.6314364159155978</v>
      </c>
      <c r="F7" s="26">
        <v>544111</v>
      </c>
      <c r="G7" s="11">
        <v>356074</v>
      </c>
      <c r="H7" s="45">
        <f>SUM(F7/G7)</f>
        <v>1.5280840499446744</v>
      </c>
      <c r="I7" s="11">
        <v>58649720</v>
      </c>
      <c r="J7" s="11">
        <v>62256115</v>
      </c>
      <c r="K7" s="45">
        <f t="shared" si="2"/>
        <v>0.9420716342482983</v>
      </c>
      <c r="L7" s="13">
        <f t="shared" si="0"/>
        <v>176698804</v>
      </c>
      <c r="M7" s="13">
        <f t="shared" si="0"/>
        <v>134637658</v>
      </c>
      <c r="N7" s="51">
        <f t="shared" si="3"/>
        <v>1.312402537483235</v>
      </c>
    </row>
    <row r="8" spans="1:14" ht="16.5" customHeight="1">
      <c r="A8" s="31" t="s">
        <v>23</v>
      </c>
      <c r="B8" s="25">
        <v>5</v>
      </c>
      <c r="C8" s="11">
        <v>30351975</v>
      </c>
      <c r="D8" s="14">
        <v>17286669</v>
      </c>
      <c r="E8" s="45">
        <f t="shared" si="1"/>
        <v>1.755802404731646</v>
      </c>
      <c r="F8" s="26">
        <v>14627</v>
      </c>
      <c r="G8" s="11">
        <v>10693</v>
      </c>
      <c r="H8" s="45">
        <f>SUM(F8/G8)</f>
        <v>1.3679042364163472</v>
      </c>
      <c r="I8" s="11">
        <v>99153689</v>
      </c>
      <c r="J8" s="11">
        <v>95938540</v>
      </c>
      <c r="K8" s="45">
        <f t="shared" si="2"/>
        <v>1.0335125904563485</v>
      </c>
      <c r="L8" s="13">
        <f t="shared" si="0"/>
        <v>129520291</v>
      </c>
      <c r="M8" s="13">
        <f t="shared" si="0"/>
        <v>113235902</v>
      </c>
      <c r="N8" s="51">
        <f t="shared" si="3"/>
        <v>1.1438094165576567</v>
      </c>
    </row>
    <row r="9" spans="1:14" ht="16.5" customHeight="1">
      <c r="A9" s="31" t="s">
        <v>24</v>
      </c>
      <c r="B9" s="25">
        <v>6</v>
      </c>
      <c r="C9" s="11">
        <v>118322532</v>
      </c>
      <c r="D9" s="14">
        <v>84112680</v>
      </c>
      <c r="E9" s="45">
        <f t="shared" si="1"/>
        <v>1.4067145643201477</v>
      </c>
      <c r="F9" s="26">
        <v>0</v>
      </c>
      <c r="G9" s="11">
        <v>0</v>
      </c>
      <c r="H9" s="10" t="str">
        <f>IF(OR(F9=0,G9=0),"　　－　　",ROUND(F9/G9*100,1))</f>
        <v>　　－　　</v>
      </c>
      <c r="I9" s="11">
        <v>6192291</v>
      </c>
      <c r="J9" s="11">
        <v>4974606</v>
      </c>
      <c r="K9" s="45">
        <f t="shared" si="2"/>
        <v>1.244780189627078</v>
      </c>
      <c r="L9" s="13">
        <f>+C9+F9+I9</f>
        <v>124514823</v>
      </c>
      <c r="M9" s="13">
        <f aca="true" t="shared" si="4" ref="L9:M12">+D9+G9+J9</f>
        <v>89087286</v>
      </c>
      <c r="N9" s="51">
        <f t="shared" si="3"/>
        <v>1.3976721998243387</v>
      </c>
    </row>
    <row r="10" spans="1:14" ht="16.5" customHeight="1">
      <c r="A10" s="31" t="s">
        <v>25</v>
      </c>
      <c r="B10" s="25">
        <v>7</v>
      </c>
      <c r="C10" s="11">
        <v>26618002</v>
      </c>
      <c r="D10" s="14">
        <v>16615393</v>
      </c>
      <c r="E10" s="45">
        <f t="shared" si="1"/>
        <v>1.6020085712086376</v>
      </c>
      <c r="F10" s="26">
        <v>457040</v>
      </c>
      <c r="G10" s="11">
        <v>326519</v>
      </c>
      <c r="H10" s="45">
        <f aca="true" t="shared" si="5" ref="H10:H15">SUM(F10/G10)</f>
        <v>1.3997347780680451</v>
      </c>
      <c r="I10" s="11">
        <v>80261151</v>
      </c>
      <c r="J10" s="11">
        <v>72750667</v>
      </c>
      <c r="K10" s="45">
        <f t="shared" si="2"/>
        <v>1.1032359469638953</v>
      </c>
      <c r="L10" s="13">
        <f t="shared" si="4"/>
        <v>107336193</v>
      </c>
      <c r="M10" s="13">
        <f t="shared" si="4"/>
        <v>89692579</v>
      </c>
      <c r="N10" s="51">
        <f t="shared" si="3"/>
        <v>1.1967120825012736</v>
      </c>
    </row>
    <row r="11" spans="1:14" ht="16.5" customHeight="1">
      <c r="A11" s="31" t="s">
        <v>26</v>
      </c>
      <c r="B11" s="25">
        <v>8</v>
      </c>
      <c r="C11" s="11">
        <v>25864541</v>
      </c>
      <c r="D11" s="14">
        <v>17137798</v>
      </c>
      <c r="E11" s="45">
        <f t="shared" si="1"/>
        <v>1.5092102847752085</v>
      </c>
      <c r="F11" s="26">
        <v>691663</v>
      </c>
      <c r="G11" s="11">
        <v>436720</v>
      </c>
      <c r="H11" s="45">
        <f t="shared" si="5"/>
        <v>1.5837676314343285</v>
      </c>
      <c r="I11" s="11">
        <v>65859330</v>
      </c>
      <c r="J11" s="11">
        <v>69340477</v>
      </c>
      <c r="K11" s="45">
        <f t="shared" si="2"/>
        <v>0.9497963217068726</v>
      </c>
      <c r="L11" s="13">
        <f t="shared" si="4"/>
        <v>92415534</v>
      </c>
      <c r="M11" s="13">
        <f t="shared" si="4"/>
        <v>86914995</v>
      </c>
      <c r="N11" s="51">
        <f t="shared" si="3"/>
        <v>1.0632864214051903</v>
      </c>
    </row>
    <row r="12" spans="1:14" ht="16.5" customHeight="1">
      <c r="A12" s="31" t="s">
        <v>27</v>
      </c>
      <c r="B12" s="25">
        <v>9</v>
      </c>
      <c r="C12" s="11">
        <v>63223622</v>
      </c>
      <c r="D12" s="14">
        <v>45719395</v>
      </c>
      <c r="E12" s="45">
        <f t="shared" si="1"/>
        <v>1.3828621747947452</v>
      </c>
      <c r="F12" s="26">
        <v>641643</v>
      </c>
      <c r="G12" s="11">
        <v>325298</v>
      </c>
      <c r="H12" s="45">
        <f t="shared" si="5"/>
        <v>1.9724775436676525</v>
      </c>
      <c r="I12" s="11">
        <v>17289863</v>
      </c>
      <c r="J12" s="11">
        <v>22631942</v>
      </c>
      <c r="K12" s="45">
        <f t="shared" si="2"/>
        <v>0.7639584353830529</v>
      </c>
      <c r="L12" s="13">
        <f t="shared" si="4"/>
        <v>81155128</v>
      </c>
      <c r="M12" s="13">
        <f t="shared" si="4"/>
        <v>68676635</v>
      </c>
      <c r="N12" s="51">
        <f t="shared" si="3"/>
        <v>1.1816992489512628</v>
      </c>
    </row>
    <row r="13" spans="1:14" ht="16.5" customHeight="1">
      <c r="A13" s="31" t="s">
        <v>28</v>
      </c>
      <c r="B13" s="2">
        <v>24</v>
      </c>
      <c r="C13" s="11">
        <v>0</v>
      </c>
      <c r="D13" s="14">
        <v>0</v>
      </c>
      <c r="E13" s="10" t="str">
        <f>IF(OR(C13=0,D13=0),"　　－　　",ROUND(C13/D13*100,1))</f>
        <v>　　－　　</v>
      </c>
      <c r="F13" s="26">
        <v>55003</v>
      </c>
      <c r="G13" s="11">
        <v>44511</v>
      </c>
      <c r="H13" s="45">
        <f t="shared" si="5"/>
        <v>1.2357170137718767</v>
      </c>
      <c r="I13" s="11">
        <v>58322463</v>
      </c>
      <c r="J13" s="11">
        <v>58658667</v>
      </c>
      <c r="K13" s="45">
        <f t="shared" si="2"/>
        <v>0.9942684684600828</v>
      </c>
      <c r="L13" s="13">
        <f aca="true" t="shared" si="6" ref="L13:M20">+C13+F13+I13</f>
        <v>58377466</v>
      </c>
      <c r="M13" s="13">
        <f t="shared" si="6"/>
        <v>58703178</v>
      </c>
      <c r="N13" s="51">
        <f t="shared" si="3"/>
        <v>0.9944515440032906</v>
      </c>
    </row>
    <row r="14" spans="1:14" ht="16.5" customHeight="1">
      <c r="A14" s="31" t="s">
        <v>29</v>
      </c>
      <c r="B14" s="25">
        <v>11</v>
      </c>
      <c r="C14" s="11">
        <v>12703026</v>
      </c>
      <c r="D14" s="14">
        <v>7482261</v>
      </c>
      <c r="E14" s="45">
        <f t="shared" si="1"/>
        <v>1.6977523237962429</v>
      </c>
      <c r="F14" s="26">
        <v>133782</v>
      </c>
      <c r="G14" s="11">
        <v>89962</v>
      </c>
      <c r="H14" s="45">
        <f t="shared" si="5"/>
        <v>1.4870945510326583</v>
      </c>
      <c r="I14" s="11">
        <v>47122594</v>
      </c>
      <c r="J14" s="11">
        <v>49751623</v>
      </c>
      <c r="K14" s="45">
        <f t="shared" si="2"/>
        <v>0.9471569198858095</v>
      </c>
      <c r="L14" s="13">
        <f t="shared" si="6"/>
        <v>59959402</v>
      </c>
      <c r="M14" s="13">
        <f t="shared" si="6"/>
        <v>57323846</v>
      </c>
      <c r="N14" s="51">
        <f t="shared" si="3"/>
        <v>1.0459766080594104</v>
      </c>
    </row>
    <row r="15" spans="1:14" ht="16.5" customHeight="1">
      <c r="A15" s="31" t="s">
        <v>30</v>
      </c>
      <c r="B15" s="25">
        <v>12</v>
      </c>
      <c r="C15" s="11">
        <v>8139704</v>
      </c>
      <c r="D15" s="14">
        <v>3560323</v>
      </c>
      <c r="E15" s="45">
        <f t="shared" si="1"/>
        <v>2.286226277784347</v>
      </c>
      <c r="F15" s="26">
        <v>175751</v>
      </c>
      <c r="G15" s="11">
        <v>168915</v>
      </c>
      <c r="H15" s="45">
        <f t="shared" si="5"/>
        <v>1.0404700589053666</v>
      </c>
      <c r="I15" s="11">
        <v>40508168</v>
      </c>
      <c r="J15" s="11">
        <v>42822272</v>
      </c>
      <c r="K15" s="45">
        <f t="shared" si="2"/>
        <v>0.9459602703938735</v>
      </c>
      <c r="L15" s="13">
        <f t="shared" si="6"/>
        <v>48823623</v>
      </c>
      <c r="M15" s="13">
        <f t="shared" si="6"/>
        <v>46551510</v>
      </c>
      <c r="N15" s="51">
        <f t="shared" si="3"/>
        <v>1.0488085778527914</v>
      </c>
    </row>
    <row r="16" spans="1:14" ht="16.5" customHeight="1">
      <c r="A16" s="31" t="s">
        <v>31</v>
      </c>
      <c r="B16" s="25">
        <v>10</v>
      </c>
      <c r="C16" s="11">
        <v>59758282</v>
      </c>
      <c r="D16" s="14">
        <v>39240562</v>
      </c>
      <c r="E16" s="45">
        <f t="shared" si="1"/>
        <v>1.5228701872312633</v>
      </c>
      <c r="F16" s="26">
        <v>0</v>
      </c>
      <c r="G16" s="11">
        <v>0</v>
      </c>
      <c r="H16" s="10" t="str">
        <f>IF(OR(F16=0,G16=0),"　　－　　",ROUND(F16/G16*100,1))</f>
        <v>　　－　　</v>
      </c>
      <c r="I16" s="11">
        <v>0</v>
      </c>
      <c r="J16" s="11">
        <v>0</v>
      </c>
      <c r="K16" s="10" t="str">
        <f>IF(OR(I16=0,J16=0),"　　－　　",ROUND(I16/J16*100,1))</f>
        <v>　　－　　</v>
      </c>
      <c r="L16" s="13">
        <f t="shared" si="6"/>
        <v>59758282</v>
      </c>
      <c r="M16" s="13">
        <f t="shared" si="6"/>
        <v>39240562</v>
      </c>
      <c r="N16" s="51">
        <f t="shared" si="3"/>
        <v>1.5228701872312633</v>
      </c>
    </row>
    <row r="17" spans="1:14" ht="16.5" customHeight="1">
      <c r="A17" s="32" t="s">
        <v>32</v>
      </c>
      <c r="B17" s="25">
        <v>18</v>
      </c>
      <c r="C17" s="11">
        <v>107778282</v>
      </c>
      <c r="D17" s="14">
        <v>67052629</v>
      </c>
      <c r="E17" s="45">
        <f t="shared" si="1"/>
        <v>1.607368474694706</v>
      </c>
      <c r="F17" s="26">
        <v>0</v>
      </c>
      <c r="G17" s="11">
        <v>0</v>
      </c>
      <c r="H17" s="10" t="str">
        <f>IF(OR(F17=0,G17=0),"　　－　　",ROUND(F17/G17*100,1))</f>
        <v>　　－　　</v>
      </c>
      <c r="I17" s="11">
        <v>0</v>
      </c>
      <c r="J17" s="11">
        <v>0</v>
      </c>
      <c r="K17" s="10" t="str">
        <f>IF(OR(I17=0,J17=0),"　　－　　",ROUND(I17/J17*100,1))</f>
        <v>　　－　　</v>
      </c>
      <c r="L17" s="13">
        <f t="shared" si="6"/>
        <v>107778282</v>
      </c>
      <c r="M17" s="13">
        <f t="shared" si="6"/>
        <v>67052629</v>
      </c>
      <c r="N17" s="51">
        <f t="shared" si="3"/>
        <v>1.607368474694706</v>
      </c>
    </row>
    <row r="18" spans="1:14" ht="16.5" customHeight="1">
      <c r="A18" s="31" t="s">
        <v>33</v>
      </c>
      <c r="B18" s="25">
        <v>13</v>
      </c>
      <c r="C18" s="11">
        <v>5408670</v>
      </c>
      <c r="D18" s="14">
        <v>2537717</v>
      </c>
      <c r="E18" s="45">
        <f t="shared" si="1"/>
        <v>2.131313302468321</v>
      </c>
      <c r="F18" s="26">
        <v>7080</v>
      </c>
      <c r="G18" s="11">
        <v>53516</v>
      </c>
      <c r="H18" s="45">
        <f>SUM(F18/G18)</f>
        <v>0.1322968831751252</v>
      </c>
      <c r="I18" s="11">
        <v>38771633</v>
      </c>
      <c r="J18" s="11">
        <v>41949620</v>
      </c>
      <c r="K18" s="45">
        <f aca="true" t="shared" si="7" ref="K18:K35">SUM(I18/J18)</f>
        <v>0.9242427702563217</v>
      </c>
      <c r="L18" s="13">
        <f t="shared" si="6"/>
        <v>44187383</v>
      </c>
      <c r="M18" s="13">
        <f t="shared" si="6"/>
        <v>44540853</v>
      </c>
      <c r="N18" s="51">
        <f t="shared" si="3"/>
        <v>0.9920641394092744</v>
      </c>
    </row>
    <row r="19" spans="1:14" ht="16.5" customHeight="1">
      <c r="A19" s="31" t="s">
        <v>34</v>
      </c>
      <c r="B19" s="25">
        <v>15</v>
      </c>
      <c r="C19" s="11">
        <v>1838030</v>
      </c>
      <c r="D19" s="14">
        <v>1175435</v>
      </c>
      <c r="E19" s="45">
        <f t="shared" si="1"/>
        <v>1.5637019486402906</v>
      </c>
      <c r="F19" s="26">
        <v>0</v>
      </c>
      <c r="G19" s="11">
        <v>0</v>
      </c>
      <c r="H19" s="10" t="str">
        <f>IF(OR(F19=0,G19=0),"　　－　　",ROUND(F19/G19*100,1))</f>
        <v>　　－　　</v>
      </c>
      <c r="I19" s="11">
        <v>38368677</v>
      </c>
      <c r="J19" s="11">
        <v>39087510</v>
      </c>
      <c r="K19" s="45">
        <f t="shared" si="7"/>
        <v>0.9816096497321011</v>
      </c>
      <c r="L19" s="13">
        <f t="shared" si="6"/>
        <v>40206707</v>
      </c>
      <c r="M19" s="13">
        <f t="shared" si="6"/>
        <v>40262945</v>
      </c>
      <c r="N19" s="51">
        <f t="shared" si="3"/>
        <v>0.9986032318301604</v>
      </c>
    </row>
    <row r="20" spans="1:14" ht="16.5" customHeight="1">
      <c r="A20" s="31" t="s">
        <v>35</v>
      </c>
      <c r="B20" s="25">
        <v>14</v>
      </c>
      <c r="C20" s="11">
        <v>11212823</v>
      </c>
      <c r="D20" s="44">
        <v>9372380</v>
      </c>
      <c r="E20" s="45">
        <f t="shared" si="1"/>
        <v>1.1963687985335636</v>
      </c>
      <c r="F20" s="26">
        <v>717102</v>
      </c>
      <c r="G20" s="12">
        <v>489105</v>
      </c>
      <c r="H20" s="45">
        <f>SUM(F20/G20)</f>
        <v>1.4661514398748734</v>
      </c>
      <c r="I20" s="11">
        <v>21569666</v>
      </c>
      <c r="J20" s="12">
        <v>28981906</v>
      </c>
      <c r="K20" s="45">
        <f t="shared" si="7"/>
        <v>0.7442459443488637</v>
      </c>
      <c r="L20" s="13">
        <f t="shared" si="6"/>
        <v>33499591</v>
      </c>
      <c r="M20" s="42">
        <f t="shared" si="6"/>
        <v>38843391</v>
      </c>
      <c r="N20" s="51">
        <f t="shared" si="3"/>
        <v>0.8624270471133687</v>
      </c>
    </row>
    <row r="21" spans="1:14" ht="16.5" customHeight="1">
      <c r="A21" s="31" t="s">
        <v>36</v>
      </c>
      <c r="B21" s="25">
        <v>16</v>
      </c>
      <c r="C21" s="11">
        <v>13720084</v>
      </c>
      <c r="D21" s="14">
        <v>7422888</v>
      </c>
      <c r="E21" s="45">
        <f t="shared" si="1"/>
        <v>1.8483485134087971</v>
      </c>
      <c r="F21" s="26">
        <v>42064</v>
      </c>
      <c r="G21" s="11">
        <v>90674</v>
      </c>
      <c r="H21" s="45">
        <f>SUM(F21/G21)</f>
        <v>0.46390365485144586</v>
      </c>
      <c r="I21" s="11">
        <v>23480690</v>
      </c>
      <c r="J21" s="11">
        <v>21855519</v>
      </c>
      <c r="K21" s="45">
        <f t="shared" si="7"/>
        <v>1.074359753250426</v>
      </c>
      <c r="L21" s="13">
        <f aca="true" t="shared" si="8" ref="L21:L27">+C21+F21+I21</f>
        <v>37242838</v>
      </c>
      <c r="M21" s="13">
        <f aca="true" t="shared" si="9" ref="M21:M27">+D21+G21+J21</f>
        <v>29369081</v>
      </c>
      <c r="N21" s="51">
        <f t="shared" si="3"/>
        <v>1.268096812426647</v>
      </c>
    </row>
    <row r="22" spans="1:14" ht="16.5" customHeight="1">
      <c r="A22" s="3" t="s">
        <v>37</v>
      </c>
      <c r="B22" s="2">
        <v>33</v>
      </c>
      <c r="C22" s="11">
        <v>6379408</v>
      </c>
      <c r="D22" s="14">
        <v>3548975</v>
      </c>
      <c r="E22" s="45">
        <f t="shared" si="1"/>
        <v>1.7975353447122056</v>
      </c>
      <c r="F22" s="26">
        <v>0</v>
      </c>
      <c r="G22" s="11">
        <v>0</v>
      </c>
      <c r="H22" s="10" t="str">
        <f>IF(OR(F22=0,G22=0),"　　－　　",ROUND(F22/G22*100,1))</f>
        <v>　　－　　</v>
      </c>
      <c r="I22" s="11">
        <v>23471404</v>
      </c>
      <c r="J22" s="11">
        <v>23817760</v>
      </c>
      <c r="K22" s="45">
        <f t="shared" si="7"/>
        <v>0.9854580783415401</v>
      </c>
      <c r="L22" s="13">
        <f aca="true" t="shared" si="10" ref="L22:M25">+C22+F22+I22</f>
        <v>29850812</v>
      </c>
      <c r="M22" s="13">
        <f t="shared" si="10"/>
        <v>27366735</v>
      </c>
      <c r="N22" s="51">
        <f t="shared" si="3"/>
        <v>1.0907699438752925</v>
      </c>
    </row>
    <row r="23" spans="1:15" ht="16.5" customHeight="1">
      <c r="A23" s="31" t="s">
        <v>38</v>
      </c>
      <c r="B23" s="2">
        <v>21</v>
      </c>
      <c r="C23" s="11">
        <v>11445745</v>
      </c>
      <c r="D23" s="14">
        <v>6926868</v>
      </c>
      <c r="E23" s="45">
        <f t="shared" si="1"/>
        <v>1.6523694402722846</v>
      </c>
      <c r="F23" s="26">
        <v>75594</v>
      </c>
      <c r="G23" s="11">
        <v>54361</v>
      </c>
      <c r="H23" s="45">
        <f>SUM(F23/G23)</f>
        <v>1.3905925203730616</v>
      </c>
      <c r="I23" s="11">
        <v>15653735</v>
      </c>
      <c r="J23" s="11">
        <v>15732561</v>
      </c>
      <c r="K23" s="45">
        <f t="shared" si="7"/>
        <v>0.9949896269272371</v>
      </c>
      <c r="L23" s="13">
        <f t="shared" si="10"/>
        <v>27175074</v>
      </c>
      <c r="M23" s="13">
        <f t="shared" si="10"/>
        <v>22713790</v>
      </c>
      <c r="N23" s="51">
        <f t="shared" si="3"/>
        <v>1.196413016057646</v>
      </c>
      <c r="O23" s="2"/>
    </row>
    <row r="24" spans="1:15" ht="16.5" customHeight="1">
      <c r="A24" s="3" t="s">
        <v>39</v>
      </c>
      <c r="B24" s="25">
        <v>22</v>
      </c>
      <c r="C24" s="11">
        <v>4840074</v>
      </c>
      <c r="D24" s="14">
        <v>2848878</v>
      </c>
      <c r="E24" s="45">
        <f t="shared" si="1"/>
        <v>1.698940424967303</v>
      </c>
      <c r="F24" s="26">
        <v>0</v>
      </c>
      <c r="G24" s="11">
        <v>0</v>
      </c>
      <c r="H24" s="10" t="str">
        <f>IF(OR(F24=0,G24=0),"　　－　　",ROUND(F24/G24*100,1))</f>
        <v>　　－　　</v>
      </c>
      <c r="I24" s="11">
        <v>17223536</v>
      </c>
      <c r="J24" s="11">
        <v>17355788</v>
      </c>
      <c r="K24" s="45">
        <f t="shared" si="7"/>
        <v>0.992379948406837</v>
      </c>
      <c r="L24" s="13">
        <f t="shared" si="10"/>
        <v>22063610</v>
      </c>
      <c r="M24" s="13">
        <f t="shared" si="10"/>
        <v>20204666</v>
      </c>
      <c r="N24" s="51">
        <f t="shared" si="3"/>
        <v>1.092005678292331</v>
      </c>
      <c r="O24" s="2"/>
    </row>
    <row r="25" spans="1:14" ht="16.5" customHeight="1">
      <c r="A25" s="31" t="s">
        <v>40</v>
      </c>
      <c r="B25" s="25">
        <v>20</v>
      </c>
      <c r="C25" s="11">
        <v>5875069</v>
      </c>
      <c r="D25" s="14">
        <v>2934560</v>
      </c>
      <c r="E25" s="45">
        <f t="shared" si="1"/>
        <v>2.0020272204350906</v>
      </c>
      <c r="F25" s="26">
        <v>23260</v>
      </c>
      <c r="G25" s="11">
        <v>19318</v>
      </c>
      <c r="H25" s="45">
        <f>SUM(F25/G25)</f>
        <v>1.204058391137799</v>
      </c>
      <c r="I25" s="11">
        <v>18703660</v>
      </c>
      <c r="J25" s="11">
        <v>19731764</v>
      </c>
      <c r="K25" s="45">
        <f t="shared" si="7"/>
        <v>0.9478959914582397</v>
      </c>
      <c r="L25" s="13">
        <f t="shared" si="10"/>
        <v>24601989</v>
      </c>
      <c r="M25" s="13">
        <f t="shared" si="10"/>
        <v>22685642</v>
      </c>
      <c r="N25" s="51">
        <f t="shared" si="3"/>
        <v>1.0844740034247213</v>
      </c>
    </row>
    <row r="26" spans="1:14" ht="16.5" customHeight="1">
      <c r="A26" s="3" t="s">
        <v>41</v>
      </c>
      <c r="B26" s="25">
        <v>19</v>
      </c>
      <c r="C26" s="11">
        <v>4671650</v>
      </c>
      <c r="D26" s="14">
        <v>2660325</v>
      </c>
      <c r="E26" s="45">
        <f t="shared" si="1"/>
        <v>1.7560448441449823</v>
      </c>
      <c r="F26" s="26">
        <v>51967</v>
      </c>
      <c r="G26" s="11">
        <v>40908</v>
      </c>
      <c r="H26" s="45">
        <f>SUM(F26/G26)</f>
        <v>1.2703383201329814</v>
      </c>
      <c r="I26" s="11">
        <v>18395219</v>
      </c>
      <c r="J26" s="11">
        <v>19033241</v>
      </c>
      <c r="K26" s="45">
        <f t="shared" si="7"/>
        <v>0.9664785414107876</v>
      </c>
      <c r="L26" s="13">
        <f t="shared" si="8"/>
        <v>23118836</v>
      </c>
      <c r="M26" s="13">
        <f t="shared" si="9"/>
        <v>21734474</v>
      </c>
      <c r="N26" s="51">
        <f t="shared" si="3"/>
        <v>1.0636942950632253</v>
      </c>
    </row>
    <row r="27" spans="1:15" ht="16.5" customHeight="1">
      <c r="A27" s="3" t="s">
        <v>42</v>
      </c>
      <c r="B27" s="25">
        <v>23</v>
      </c>
      <c r="C27" s="11">
        <v>24099173</v>
      </c>
      <c r="D27" s="14">
        <v>15682509</v>
      </c>
      <c r="E27" s="45">
        <f t="shared" si="1"/>
        <v>1.5366911633846345</v>
      </c>
      <c r="F27" s="26">
        <v>0</v>
      </c>
      <c r="G27" s="11">
        <v>0</v>
      </c>
      <c r="H27" s="10" t="str">
        <f>IF(OR(F27=0,G27=0),"　　－　　",ROUND(F27/G27*100,1))</f>
        <v>　　－　　</v>
      </c>
      <c r="I27" s="11">
        <v>2340377</v>
      </c>
      <c r="J27" s="11">
        <v>2240588</v>
      </c>
      <c r="K27" s="45">
        <f t="shared" si="7"/>
        <v>1.0445369697597238</v>
      </c>
      <c r="L27" s="13">
        <f t="shared" si="8"/>
        <v>26439550</v>
      </c>
      <c r="M27" s="13">
        <f t="shared" si="9"/>
        <v>17923097</v>
      </c>
      <c r="N27" s="51">
        <f t="shared" si="3"/>
        <v>1.4751663733114875</v>
      </c>
      <c r="O27" s="2"/>
    </row>
    <row r="28" spans="1:14" ht="16.5" customHeight="1">
      <c r="A28" s="33" t="s">
        <v>43</v>
      </c>
      <c r="B28" s="2">
        <v>36</v>
      </c>
      <c r="C28" s="11">
        <v>22032040</v>
      </c>
      <c r="D28" s="14">
        <v>13534173</v>
      </c>
      <c r="E28" s="46">
        <f>SUM(C28/D28)</f>
        <v>1.6278822503598853</v>
      </c>
      <c r="F28" s="26">
        <v>31616</v>
      </c>
      <c r="G28" s="11">
        <v>59872</v>
      </c>
      <c r="H28" s="45">
        <f>SUM(F28/G28)</f>
        <v>0.5280598610368786</v>
      </c>
      <c r="I28" s="11">
        <v>6725900</v>
      </c>
      <c r="J28" s="11">
        <v>5220488</v>
      </c>
      <c r="K28" s="45">
        <f t="shared" si="7"/>
        <v>1.2883661450806898</v>
      </c>
      <c r="L28" s="13">
        <f>+C28+F28+I28</f>
        <v>28789556</v>
      </c>
      <c r="M28" s="13">
        <f>+D28+G28+J28</f>
        <v>18814533</v>
      </c>
      <c r="N28" s="51">
        <f t="shared" si="3"/>
        <v>1.5301764864426877</v>
      </c>
    </row>
    <row r="29" spans="1:14" ht="16.5" customHeight="1">
      <c r="A29" s="35" t="s">
        <v>56</v>
      </c>
      <c r="B29" s="36"/>
      <c r="C29" s="19">
        <f>SUM(C4:C28)</f>
        <v>1079630357</v>
      </c>
      <c r="D29" s="19">
        <f>SUM(D4:D28)</f>
        <v>667530552</v>
      </c>
      <c r="E29" s="45">
        <f>SUM(C29/D29)</f>
        <v>1.6173497284361</v>
      </c>
      <c r="F29" s="19">
        <f>SUM(F4:F28)</f>
        <v>19150131</v>
      </c>
      <c r="G29" s="19">
        <f>SUM(G4:G28)</f>
        <v>12769238</v>
      </c>
      <c r="H29" s="50">
        <f>SUM(F29/G29)</f>
        <v>1.4997082049845105</v>
      </c>
      <c r="I29" s="19">
        <f>SUM(I4:I28)</f>
        <v>1506422815</v>
      </c>
      <c r="J29" s="19">
        <f>SUM(J4:J28)</f>
        <v>1544890052</v>
      </c>
      <c r="K29" s="50">
        <f t="shared" si="7"/>
        <v>0.9751003400208315</v>
      </c>
      <c r="L29" s="19">
        <f>SUM(L4:L28)</f>
        <v>2605203303</v>
      </c>
      <c r="M29" s="19">
        <f>SUM(M4:M28)</f>
        <v>2225189842</v>
      </c>
      <c r="N29" s="50">
        <f t="shared" si="3"/>
        <v>1.1707779955792195</v>
      </c>
    </row>
    <row r="30" spans="1:14" ht="16.5" customHeight="1">
      <c r="A30" s="28" t="s">
        <v>44</v>
      </c>
      <c r="B30" s="29">
        <v>25</v>
      </c>
      <c r="C30" s="15">
        <v>1169149</v>
      </c>
      <c r="D30" s="40">
        <v>672808</v>
      </c>
      <c r="E30" s="43">
        <f aca="true" t="shared" si="11" ref="E30:E56">SUM(C30/D30)</f>
        <v>1.737715663309592</v>
      </c>
      <c r="F30" s="30">
        <v>0</v>
      </c>
      <c r="G30" s="15">
        <v>4723</v>
      </c>
      <c r="H30" s="9" t="str">
        <f>IF(OR(F30=0,G30=0),"　　－　　",ROUND(F30/G30*100,1))</f>
        <v>　　－　　</v>
      </c>
      <c r="I30" s="15">
        <v>5502158</v>
      </c>
      <c r="J30" s="15">
        <v>6899610</v>
      </c>
      <c r="K30" s="45">
        <f t="shared" si="7"/>
        <v>0.7974592766837546</v>
      </c>
      <c r="L30" s="16">
        <f>+C30+F30+I30</f>
        <v>6671307</v>
      </c>
      <c r="M30" s="16">
        <f>+D30+G30+J30</f>
        <v>7577141</v>
      </c>
      <c r="N30" s="51">
        <f t="shared" si="3"/>
        <v>0.8804517429463171</v>
      </c>
    </row>
    <row r="31" spans="1:14" ht="16.5" customHeight="1">
      <c r="A31" s="3" t="s">
        <v>45</v>
      </c>
      <c r="B31" s="25">
        <v>27</v>
      </c>
      <c r="C31" s="11">
        <v>17051690</v>
      </c>
      <c r="D31" s="14">
        <v>14029793</v>
      </c>
      <c r="E31" s="45">
        <f t="shared" si="11"/>
        <v>1.2153914173929723</v>
      </c>
      <c r="F31" s="26">
        <v>125762</v>
      </c>
      <c r="G31" s="11">
        <v>90737</v>
      </c>
      <c r="H31" s="45">
        <f>SUM(F31/G31)</f>
        <v>1.3860057088067712</v>
      </c>
      <c r="I31" s="11">
        <v>1753599</v>
      </c>
      <c r="J31" s="11">
        <v>1420591</v>
      </c>
      <c r="K31" s="45">
        <f t="shared" si="7"/>
        <v>1.2344151131465706</v>
      </c>
      <c r="L31" s="13">
        <f aca="true" t="shared" si="12" ref="L31:L54">+C31+F31+I31</f>
        <v>18931051</v>
      </c>
      <c r="M31" s="13">
        <f aca="true" t="shared" si="13" ref="M31:M54">+D31+G31+J31</f>
        <v>15541121</v>
      </c>
      <c r="N31" s="51">
        <f t="shared" si="3"/>
        <v>1.2181264787784614</v>
      </c>
    </row>
    <row r="32" spans="1:14" ht="16.5" customHeight="1">
      <c r="A32" s="3" t="s">
        <v>46</v>
      </c>
      <c r="B32" s="25">
        <v>26</v>
      </c>
      <c r="C32" s="11">
        <v>3981821</v>
      </c>
      <c r="D32" s="14">
        <v>2445433</v>
      </c>
      <c r="E32" s="45">
        <f t="shared" si="11"/>
        <v>1.6282682862298823</v>
      </c>
      <c r="F32" s="26">
        <v>524082</v>
      </c>
      <c r="G32" s="11">
        <v>320053</v>
      </c>
      <c r="H32" s="45">
        <f>SUM(F32/G32)</f>
        <v>1.6374850415399949</v>
      </c>
      <c r="I32" s="11">
        <v>13931901</v>
      </c>
      <c r="J32" s="11">
        <v>13985387</v>
      </c>
      <c r="K32" s="45">
        <f t="shared" si="7"/>
        <v>0.9961755795531436</v>
      </c>
      <c r="L32" s="13">
        <f t="shared" si="12"/>
        <v>18437804</v>
      </c>
      <c r="M32" s="13">
        <f t="shared" si="13"/>
        <v>16750873</v>
      </c>
      <c r="N32" s="51">
        <f t="shared" si="3"/>
        <v>1.100707049716155</v>
      </c>
    </row>
    <row r="33" spans="1:14" ht="16.5" customHeight="1">
      <c r="A33" s="3" t="s">
        <v>47</v>
      </c>
      <c r="B33" s="2">
        <v>29</v>
      </c>
      <c r="C33" s="11">
        <v>2185718</v>
      </c>
      <c r="D33" s="14">
        <v>1070078</v>
      </c>
      <c r="E33" s="45">
        <f t="shared" si="11"/>
        <v>2.0425782045794794</v>
      </c>
      <c r="F33" s="26">
        <v>0</v>
      </c>
      <c r="G33" s="11">
        <v>1582</v>
      </c>
      <c r="H33" s="10" t="str">
        <f aca="true" t="shared" si="14" ref="H33:H54">IF(OR(F33=0,G33=0),"　　－　　",ROUND(F33/G33*100,1))</f>
        <v>　　－　　</v>
      </c>
      <c r="I33" s="11">
        <v>13940389</v>
      </c>
      <c r="J33" s="11">
        <v>14372547</v>
      </c>
      <c r="K33" s="45">
        <f t="shared" si="7"/>
        <v>0.9699317038239639</v>
      </c>
      <c r="L33" s="13">
        <f t="shared" si="12"/>
        <v>16126107</v>
      </c>
      <c r="M33" s="13">
        <f t="shared" si="13"/>
        <v>15444207</v>
      </c>
      <c r="N33" s="51">
        <f t="shared" si="3"/>
        <v>1.044152477365785</v>
      </c>
    </row>
    <row r="34" spans="1:14" ht="16.5" customHeight="1">
      <c r="A34" s="3" t="s">
        <v>48</v>
      </c>
      <c r="B34" s="2">
        <v>30</v>
      </c>
      <c r="C34" s="11">
        <v>802638</v>
      </c>
      <c r="D34" s="14">
        <v>606957</v>
      </c>
      <c r="E34" s="45">
        <f t="shared" si="11"/>
        <v>1.3223968089996492</v>
      </c>
      <c r="F34" s="26">
        <v>12133</v>
      </c>
      <c r="G34" s="11">
        <v>6032</v>
      </c>
      <c r="H34" s="45">
        <f>SUM(F34/G34)</f>
        <v>2.0114389920424403</v>
      </c>
      <c r="I34" s="11">
        <v>15060669</v>
      </c>
      <c r="J34" s="11">
        <v>15192096</v>
      </c>
      <c r="K34" s="45">
        <f t="shared" si="7"/>
        <v>0.9913489883160296</v>
      </c>
      <c r="L34" s="13">
        <f t="shared" si="12"/>
        <v>15875440</v>
      </c>
      <c r="M34" s="13">
        <f t="shared" si="13"/>
        <v>15805085</v>
      </c>
      <c r="N34" s="51">
        <f t="shared" si="3"/>
        <v>1.0044514154779933</v>
      </c>
    </row>
    <row r="35" spans="1:14" ht="16.5" customHeight="1">
      <c r="A35" s="31" t="s">
        <v>49</v>
      </c>
      <c r="B35" s="2">
        <v>31</v>
      </c>
      <c r="C35" s="11">
        <v>15180526</v>
      </c>
      <c r="D35" s="14">
        <v>12008052</v>
      </c>
      <c r="E35" s="45">
        <f t="shared" si="11"/>
        <v>1.2641955581138389</v>
      </c>
      <c r="F35" s="26">
        <v>0</v>
      </c>
      <c r="G35" s="11">
        <v>0</v>
      </c>
      <c r="H35" s="10" t="str">
        <f t="shared" si="14"/>
        <v>　　－　　</v>
      </c>
      <c r="I35" s="11">
        <v>1257482</v>
      </c>
      <c r="J35" s="11">
        <v>1332616</v>
      </c>
      <c r="K35" s="45">
        <f t="shared" si="7"/>
        <v>0.9436191671119062</v>
      </c>
      <c r="L35" s="13">
        <f t="shared" si="12"/>
        <v>16438008</v>
      </c>
      <c r="M35" s="13">
        <f t="shared" si="13"/>
        <v>13340668</v>
      </c>
      <c r="N35" s="51">
        <f t="shared" si="3"/>
        <v>1.232172781752758</v>
      </c>
    </row>
    <row r="36" spans="1:14" ht="16.5" customHeight="1">
      <c r="A36" s="3" t="s">
        <v>50</v>
      </c>
      <c r="B36" s="2">
        <v>38</v>
      </c>
      <c r="C36" s="11">
        <v>19411409</v>
      </c>
      <c r="D36" s="14">
        <v>12857758</v>
      </c>
      <c r="E36" s="45">
        <f t="shared" si="11"/>
        <v>1.5097040246052227</v>
      </c>
      <c r="F36" s="26">
        <v>0</v>
      </c>
      <c r="G36" s="11">
        <v>0</v>
      </c>
      <c r="H36" s="10" t="str">
        <f t="shared" si="14"/>
        <v>　　－　　</v>
      </c>
      <c r="I36" s="11">
        <v>0</v>
      </c>
      <c r="J36" s="11">
        <v>0</v>
      </c>
      <c r="K36" s="10" t="str">
        <f>IF(OR(I36=0,J36=0),"　　－　　",ROUND(I36/J36*100,1))</f>
        <v>　　－　　</v>
      </c>
      <c r="L36" s="13">
        <f t="shared" si="12"/>
        <v>19411409</v>
      </c>
      <c r="M36" s="13">
        <f t="shared" si="13"/>
        <v>12857758</v>
      </c>
      <c r="N36" s="51">
        <f t="shared" si="3"/>
        <v>1.5097040246052227</v>
      </c>
    </row>
    <row r="37" spans="1:14" ht="16.5" customHeight="1">
      <c r="A37" s="31" t="s">
        <v>51</v>
      </c>
      <c r="B37" s="2">
        <v>32</v>
      </c>
      <c r="C37" s="11">
        <v>20786243</v>
      </c>
      <c r="D37" s="14">
        <v>11428996</v>
      </c>
      <c r="E37" s="45">
        <f t="shared" si="11"/>
        <v>1.8187286967289165</v>
      </c>
      <c r="F37" s="26">
        <v>183252</v>
      </c>
      <c r="G37" s="11">
        <v>94799</v>
      </c>
      <c r="H37" s="45">
        <f>SUM(F37/G37)</f>
        <v>1.933058365594574</v>
      </c>
      <c r="I37" s="11">
        <v>42082385</v>
      </c>
      <c r="J37" s="11">
        <v>45916551</v>
      </c>
      <c r="K37" s="45">
        <f>SUM(I37/J37)</f>
        <v>0.9164970818474585</v>
      </c>
      <c r="L37" s="13">
        <f t="shared" si="12"/>
        <v>63051880</v>
      </c>
      <c r="M37" s="13">
        <f t="shared" si="13"/>
        <v>57440346</v>
      </c>
      <c r="N37" s="51">
        <f t="shared" si="3"/>
        <v>1.097693248574791</v>
      </c>
    </row>
    <row r="38" spans="1:14" ht="16.5" customHeight="1">
      <c r="A38" s="3" t="s">
        <v>52</v>
      </c>
      <c r="B38" s="2">
        <v>35</v>
      </c>
      <c r="C38" s="11">
        <v>13636361</v>
      </c>
      <c r="D38" s="14">
        <v>12033363</v>
      </c>
      <c r="E38" s="45">
        <f t="shared" si="11"/>
        <v>1.133212801774533</v>
      </c>
      <c r="F38" s="26">
        <v>0</v>
      </c>
      <c r="G38" s="11">
        <v>0</v>
      </c>
      <c r="H38" s="10" t="str">
        <f t="shared" si="14"/>
        <v>　　－　　</v>
      </c>
      <c r="I38" s="11">
        <v>0</v>
      </c>
      <c r="J38" s="11">
        <v>0</v>
      </c>
      <c r="K38" s="10" t="str">
        <f>IF(OR(I38=0,J38=0),"　　－　　",ROUND(I38/J38*100,1))</f>
        <v>　　－　　</v>
      </c>
      <c r="L38" s="13">
        <f t="shared" si="12"/>
        <v>13636361</v>
      </c>
      <c r="M38" s="13">
        <f t="shared" si="13"/>
        <v>12033363</v>
      </c>
      <c r="N38" s="51">
        <f t="shared" si="3"/>
        <v>1.133212801774533</v>
      </c>
    </row>
    <row r="39" spans="1:14" ht="16.5" customHeight="1">
      <c r="A39" s="3" t="s">
        <v>53</v>
      </c>
      <c r="B39" s="2">
        <v>37</v>
      </c>
      <c r="C39" s="11">
        <v>3202351</v>
      </c>
      <c r="D39" s="14">
        <v>1937177</v>
      </c>
      <c r="E39" s="45">
        <f t="shared" si="11"/>
        <v>1.6531019106669138</v>
      </c>
      <c r="F39" s="26">
        <v>6171</v>
      </c>
      <c r="G39" s="11">
        <v>5702</v>
      </c>
      <c r="H39" s="45">
        <f>SUM(F39/G39)</f>
        <v>1.082251841459137</v>
      </c>
      <c r="I39" s="11">
        <v>10444726</v>
      </c>
      <c r="J39" s="11">
        <v>11040018</v>
      </c>
      <c r="K39" s="45">
        <f aca="true" t="shared" si="15" ref="K39:K52">SUM(I39/J39)</f>
        <v>0.9460787111035507</v>
      </c>
      <c r="L39" s="13">
        <f t="shared" si="12"/>
        <v>13653248</v>
      </c>
      <c r="M39" s="13">
        <f t="shared" si="13"/>
        <v>12982897</v>
      </c>
      <c r="N39" s="51">
        <f t="shared" si="3"/>
        <v>1.0516333912223135</v>
      </c>
    </row>
    <row r="40" spans="1:14" ht="16.5" customHeight="1">
      <c r="A40" s="3" t="s">
        <v>54</v>
      </c>
      <c r="B40" s="2">
        <v>41</v>
      </c>
      <c r="C40" s="11">
        <v>1277862</v>
      </c>
      <c r="D40" s="14">
        <v>792671</v>
      </c>
      <c r="E40" s="45">
        <f t="shared" si="11"/>
        <v>1.6120963173876677</v>
      </c>
      <c r="F40" s="26">
        <v>49098</v>
      </c>
      <c r="G40" s="11">
        <v>60148</v>
      </c>
      <c r="H40" s="45">
        <f>SUM(F40/G40)</f>
        <v>0.816286493316486</v>
      </c>
      <c r="I40" s="11">
        <v>14512123</v>
      </c>
      <c r="J40" s="11">
        <v>11978761</v>
      </c>
      <c r="K40" s="45">
        <f t="shared" si="15"/>
        <v>1.211487815809999</v>
      </c>
      <c r="L40" s="13">
        <f t="shared" si="12"/>
        <v>15839083</v>
      </c>
      <c r="M40" s="13">
        <f t="shared" si="13"/>
        <v>12831580</v>
      </c>
      <c r="N40" s="51">
        <f t="shared" si="3"/>
        <v>1.2343829053008282</v>
      </c>
    </row>
    <row r="41" spans="1:14" ht="16.5" customHeight="1">
      <c r="A41" s="3" t="s">
        <v>55</v>
      </c>
      <c r="B41" s="2">
        <v>44</v>
      </c>
      <c r="C41" s="11">
        <v>1731004</v>
      </c>
      <c r="D41" s="14">
        <v>1128078</v>
      </c>
      <c r="E41" s="45">
        <f t="shared" si="11"/>
        <v>1.5344719070844393</v>
      </c>
      <c r="F41" s="26">
        <v>0</v>
      </c>
      <c r="G41" s="11">
        <v>0</v>
      </c>
      <c r="H41" s="10" t="str">
        <f t="shared" si="14"/>
        <v>　　－　　</v>
      </c>
      <c r="I41" s="11">
        <v>10637941</v>
      </c>
      <c r="J41" s="11">
        <v>10428467</v>
      </c>
      <c r="K41" s="45">
        <f t="shared" si="15"/>
        <v>1.0200867490878573</v>
      </c>
      <c r="L41" s="13">
        <f t="shared" si="12"/>
        <v>12368945</v>
      </c>
      <c r="M41" s="13">
        <f t="shared" si="13"/>
        <v>11556545</v>
      </c>
      <c r="N41" s="51">
        <f t="shared" si="3"/>
        <v>1.0702978269024177</v>
      </c>
    </row>
    <row r="42" spans="1:14" ht="16.5" customHeight="1">
      <c r="A42" s="3" t="s">
        <v>0</v>
      </c>
      <c r="B42" s="2">
        <v>34</v>
      </c>
      <c r="C42" s="11">
        <v>15134871</v>
      </c>
      <c r="D42" s="14">
        <v>9689899</v>
      </c>
      <c r="E42" s="45">
        <f t="shared" si="11"/>
        <v>1.5619224720505342</v>
      </c>
      <c r="F42" s="26">
        <v>0</v>
      </c>
      <c r="G42" s="11">
        <v>0</v>
      </c>
      <c r="H42" s="10" t="str">
        <f t="shared" si="14"/>
        <v>　　－　　</v>
      </c>
      <c r="I42" s="11">
        <v>1191844</v>
      </c>
      <c r="J42" s="11">
        <v>1015259</v>
      </c>
      <c r="K42" s="45">
        <f t="shared" si="15"/>
        <v>1.1739309870683243</v>
      </c>
      <c r="L42" s="13">
        <f t="shared" si="12"/>
        <v>16326715</v>
      </c>
      <c r="M42" s="13">
        <f t="shared" si="13"/>
        <v>10705158</v>
      </c>
      <c r="N42" s="51">
        <f t="shared" si="3"/>
        <v>1.5251260186911768</v>
      </c>
    </row>
    <row r="43" spans="1:14" ht="18" customHeight="1">
      <c r="A43" s="3" t="s">
        <v>1</v>
      </c>
      <c r="B43" s="2">
        <v>42</v>
      </c>
      <c r="C43" s="11">
        <v>5186045</v>
      </c>
      <c r="D43" s="14">
        <v>3767870</v>
      </c>
      <c r="E43" s="45">
        <f t="shared" si="11"/>
        <v>1.3763863933734444</v>
      </c>
      <c r="F43" s="26">
        <v>500011</v>
      </c>
      <c r="G43" s="11">
        <v>400106</v>
      </c>
      <c r="H43" s="45">
        <f>SUM(F43/G43)</f>
        <v>1.249696330472425</v>
      </c>
      <c r="I43" s="11">
        <v>6396631</v>
      </c>
      <c r="J43" s="11">
        <v>7025983</v>
      </c>
      <c r="K43" s="45">
        <f t="shared" si="15"/>
        <v>0.910425060806438</v>
      </c>
      <c r="L43" s="13">
        <f t="shared" si="12"/>
        <v>12082687</v>
      </c>
      <c r="M43" s="13">
        <f t="shared" si="13"/>
        <v>11193959</v>
      </c>
      <c r="N43" s="51">
        <f t="shared" si="3"/>
        <v>1.079393537174828</v>
      </c>
    </row>
    <row r="44" spans="1:14" ht="16.5" customHeight="1">
      <c r="A44" s="3" t="s">
        <v>2</v>
      </c>
      <c r="B44" s="2">
        <v>43</v>
      </c>
      <c r="C44" s="11">
        <v>0</v>
      </c>
      <c r="D44" s="14">
        <v>0</v>
      </c>
      <c r="E44" s="10" t="str">
        <f>IF(OR(C44=0,D44=0),"　　－　　",ROUND(C44/D44*100,1))</f>
        <v>　　－　　</v>
      </c>
      <c r="F44" s="26">
        <v>0</v>
      </c>
      <c r="G44" s="11">
        <v>0</v>
      </c>
      <c r="H44" s="10" t="str">
        <f t="shared" si="14"/>
        <v>　　－　　</v>
      </c>
      <c r="I44" s="11">
        <v>9422470</v>
      </c>
      <c r="J44" s="11">
        <v>10621228</v>
      </c>
      <c r="K44" s="45">
        <f t="shared" si="15"/>
        <v>0.8871356494748065</v>
      </c>
      <c r="L44" s="13">
        <f t="shared" si="12"/>
        <v>9422470</v>
      </c>
      <c r="M44" s="13">
        <f t="shared" si="13"/>
        <v>10621228</v>
      </c>
      <c r="N44" s="51">
        <f t="shared" si="3"/>
        <v>0.8871356494748065</v>
      </c>
    </row>
    <row r="45" spans="1:14" ht="16.5" customHeight="1">
      <c r="A45" s="3" t="s">
        <v>3</v>
      </c>
      <c r="B45" s="2">
        <v>40</v>
      </c>
      <c r="C45" s="11">
        <v>13551775</v>
      </c>
      <c r="D45" s="14">
        <v>8398858</v>
      </c>
      <c r="E45" s="45">
        <f t="shared" si="11"/>
        <v>1.6135259103082824</v>
      </c>
      <c r="F45" s="26">
        <v>0</v>
      </c>
      <c r="G45" s="11">
        <v>0</v>
      </c>
      <c r="H45" s="10" t="str">
        <f t="shared" si="14"/>
        <v>　　－　　</v>
      </c>
      <c r="I45" s="11">
        <v>476417</v>
      </c>
      <c r="J45" s="11">
        <v>336283</v>
      </c>
      <c r="K45" s="45">
        <f t="shared" si="15"/>
        <v>1.4167144934474831</v>
      </c>
      <c r="L45" s="13">
        <f t="shared" si="12"/>
        <v>14028192</v>
      </c>
      <c r="M45" s="13">
        <f t="shared" si="13"/>
        <v>8735141</v>
      </c>
      <c r="N45" s="51">
        <f t="shared" si="3"/>
        <v>1.6059491197680724</v>
      </c>
    </row>
    <row r="46" spans="1:14" ht="16.5" customHeight="1">
      <c r="A46" s="3" t="s">
        <v>4</v>
      </c>
      <c r="B46" s="2">
        <v>28</v>
      </c>
      <c r="C46" s="11">
        <v>2321343</v>
      </c>
      <c r="D46" s="14">
        <v>1617106</v>
      </c>
      <c r="E46" s="45">
        <f t="shared" si="11"/>
        <v>1.4354921693444957</v>
      </c>
      <c r="F46" s="26">
        <v>0</v>
      </c>
      <c r="G46" s="11">
        <v>0</v>
      </c>
      <c r="H46" s="10" t="str">
        <f t="shared" si="14"/>
        <v>　　－　　</v>
      </c>
      <c r="I46" s="11">
        <v>6963751</v>
      </c>
      <c r="J46" s="11">
        <v>6450191</v>
      </c>
      <c r="K46" s="45">
        <f t="shared" si="15"/>
        <v>1.0796193477061378</v>
      </c>
      <c r="L46" s="13">
        <f t="shared" si="12"/>
        <v>9285094</v>
      </c>
      <c r="M46" s="13">
        <f t="shared" si="13"/>
        <v>8067297</v>
      </c>
      <c r="N46" s="51">
        <f t="shared" si="3"/>
        <v>1.1509547745669957</v>
      </c>
    </row>
    <row r="47" spans="1:14" ht="16.5" customHeight="1">
      <c r="A47" s="3" t="s">
        <v>5</v>
      </c>
      <c r="B47" s="2">
        <v>39</v>
      </c>
      <c r="C47" s="11">
        <v>9810861</v>
      </c>
      <c r="D47" s="14">
        <v>6821681</v>
      </c>
      <c r="E47" s="45">
        <f t="shared" si="11"/>
        <v>1.438188182648822</v>
      </c>
      <c r="F47" s="26">
        <v>0</v>
      </c>
      <c r="G47" s="11">
        <v>0</v>
      </c>
      <c r="H47" s="10" t="str">
        <f t="shared" si="14"/>
        <v>　　－　　</v>
      </c>
      <c r="I47" s="11">
        <v>723495</v>
      </c>
      <c r="J47" s="11">
        <v>830737</v>
      </c>
      <c r="K47" s="45">
        <f t="shared" si="15"/>
        <v>0.8709073990926129</v>
      </c>
      <c r="L47" s="13">
        <f t="shared" si="12"/>
        <v>10534356</v>
      </c>
      <c r="M47" s="13">
        <f t="shared" si="13"/>
        <v>7652418</v>
      </c>
      <c r="N47" s="51">
        <f t="shared" si="3"/>
        <v>1.376604884887365</v>
      </c>
    </row>
    <row r="48" spans="1:14" ht="16.5" customHeight="1">
      <c r="A48" s="3" t="s">
        <v>6</v>
      </c>
      <c r="B48" s="2">
        <v>46</v>
      </c>
      <c r="C48" s="11">
        <v>3289812</v>
      </c>
      <c r="D48" s="14">
        <v>2094355</v>
      </c>
      <c r="E48" s="45">
        <f t="shared" si="11"/>
        <v>1.5707996017867076</v>
      </c>
      <c r="F48" s="26">
        <v>0</v>
      </c>
      <c r="G48" s="11">
        <v>0</v>
      </c>
      <c r="H48" s="10" t="str">
        <f t="shared" si="14"/>
        <v>　　－　　</v>
      </c>
      <c r="I48" s="11">
        <v>6176182</v>
      </c>
      <c r="J48" s="11">
        <v>5862816</v>
      </c>
      <c r="K48" s="45">
        <f t="shared" si="15"/>
        <v>1.0534497415576405</v>
      </c>
      <c r="L48" s="13">
        <f t="shared" si="12"/>
        <v>9465994</v>
      </c>
      <c r="M48" s="13">
        <f t="shared" si="13"/>
        <v>7957171</v>
      </c>
      <c r="N48" s="51">
        <f t="shared" si="3"/>
        <v>1.1896180187657146</v>
      </c>
    </row>
    <row r="49" spans="1:14" ht="16.5" customHeight="1">
      <c r="A49" s="3" t="s">
        <v>7</v>
      </c>
      <c r="B49" s="2">
        <v>49</v>
      </c>
      <c r="C49" s="11">
        <v>6319823</v>
      </c>
      <c r="D49" s="14">
        <v>4507879</v>
      </c>
      <c r="E49" s="45">
        <f t="shared" si="11"/>
        <v>1.4019504516425574</v>
      </c>
      <c r="F49" s="26">
        <v>86844</v>
      </c>
      <c r="G49" s="11">
        <v>17631</v>
      </c>
      <c r="H49" s="45">
        <f>SUM(F49/G49)</f>
        <v>4.925642334524417</v>
      </c>
      <c r="I49" s="11">
        <v>1800109</v>
      </c>
      <c r="J49" s="11">
        <v>1847715</v>
      </c>
      <c r="K49" s="45">
        <f t="shared" si="15"/>
        <v>0.9742352040222654</v>
      </c>
      <c r="L49" s="13">
        <f t="shared" si="12"/>
        <v>8206776</v>
      </c>
      <c r="M49" s="13">
        <f t="shared" si="13"/>
        <v>6373225</v>
      </c>
      <c r="N49" s="51">
        <f t="shared" si="3"/>
        <v>1.2876959467145754</v>
      </c>
    </row>
    <row r="50" spans="1:14" ht="16.5" customHeight="1">
      <c r="A50" s="3" t="s">
        <v>8</v>
      </c>
      <c r="B50" s="2">
        <v>48</v>
      </c>
      <c r="C50" s="11">
        <v>3747528</v>
      </c>
      <c r="D50" s="14">
        <v>2778194</v>
      </c>
      <c r="E50" s="45">
        <f t="shared" si="11"/>
        <v>1.348907959631329</v>
      </c>
      <c r="F50" s="26">
        <v>0</v>
      </c>
      <c r="G50" s="11">
        <v>0</v>
      </c>
      <c r="H50" s="10" t="str">
        <f t="shared" si="14"/>
        <v>　　－　　</v>
      </c>
      <c r="I50" s="11">
        <v>3529613</v>
      </c>
      <c r="J50" s="11">
        <v>3882403</v>
      </c>
      <c r="K50" s="45">
        <f t="shared" si="15"/>
        <v>0.9091310201439675</v>
      </c>
      <c r="L50" s="13">
        <f t="shared" si="12"/>
        <v>7277141</v>
      </c>
      <c r="M50" s="13">
        <f t="shared" si="13"/>
        <v>6660597</v>
      </c>
      <c r="N50" s="51">
        <f t="shared" si="3"/>
        <v>1.0925658766023527</v>
      </c>
    </row>
    <row r="51" spans="1:14" ht="16.5" customHeight="1">
      <c r="A51" s="3" t="s">
        <v>9</v>
      </c>
      <c r="B51" s="2">
        <v>47</v>
      </c>
      <c r="C51" s="11">
        <v>4576690</v>
      </c>
      <c r="D51" s="14">
        <v>3232867</v>
      </c>
      <c r="E51" s="45">
        <f t="shared" si="11"/>
        <v>1.415675312346595</v>
      </c>
      <c r="F51" s="26">
        <v>0</v>
      </c>
      <c r="G51" s="11">
        <v>0</v>
      </c>
      <c r="H51" s="10" t="str">
        <f t="shared" si="14"/>
        <v>　　－　　</v>
      </c>
      <c r="I51" s="11">
        <v>239</v>
      </c>
      <c r="J51" s="11">
        <v>743</v>
      </c>
      <c r="K51" s="45">
        <f t="shared" si="15"/>
        <v>0.32166890982503366</v>
      </c>
      <c r="L51" s="13">
        <f t="shared" si="12"/>
        <v>4576929</v>
      </c>
      <c r="M51" s="13">
        <f t="shared" si="13"/>
        <v>3233610</v>
      </c>
      <c r="N51" s="51">
        <f t="shared" si="3"/>
        <v>1.415423937951701</v>
      </c>
    </row>
    <row r="52" spans="1:14" ht="16.5" customHeight="1">
      <c r="A52" s="3" t="s">
        <v>10</v>
      </c>
      <c r="B52" s="2">
        <v>50</v>
      </c>
      <c r="C52" s="11">
        <v>711543</v>
      </c>
      <c r="D52" s="14">
        <v>306968</v>
      </c>
      <c r="E52" s="45">
        <f t="shared" si="11"/>
        <v>2.3179712543326993</v>
      </c>
      <c r="F52" s="26">
        <v>0</v>
      </c>
      <c r="G52" s="11">
        <v>0</v>
      </c>
      <c r="H52" s="10" t="str">
        <f t="shared" si="14"/>
        <v>　　－　　</v>
      </c>
      <c r="I52" s="11">
        <v>4077727</v>
      </c>
      <c r="J52" s="11">
        <v>4305738</v>
      </c>
      <c r="K52" s="45">
        <f t="shared" si="15"/>
        <v>0.9470448503833722</v>
      </c>
      <c r="L52" s="13">
        <f t="shared" si="12"/>
        <v>4789270</v>
      </c>
      <c r="M52" s="13">
        <f t="shared" si="13"/>
        <v>4612706</v>
      </c>
      <c r="N52" s="51">
        <f t="shared" si="3"/>
        <v>1.038277748462616</v>
      </c>
    </row>
    <row r="53" spans="1:14" ht="16.5" customHeight="1">
      <c r="A53" s="3" t="s">
        <v>11</v>
      </c>
      <c r="B53" s="2">
        <v>45</v>
      </c>
      <c r="C53" s="11">
        <v>11054410</v>
      </c>
      <c r="D53" s="14">
        <v>7512637</v>
      </c>
      <c r="E53" s="45">
        <f t="shared" si="11"/>
        <v>1.4714420515725704</v>
      </c>
      <c r="F53" s="26">
        <v>0</v>
      </c>
      <c r="G53" s="11">
        <v>0</v>
      </c>
      <c r="H53" s="10" t="str">
        <f t="shared" si="14"/>
        <v>　　－　　</v>
      </c>
      <c r="I53" s="11">
        <v>0</v>
      </c>
      <c r="J53" s="11">
        <v>0</v>
      </c>
      <c r="K53" s="10" t="str">
        <f>IF(OR(I53=0,J53=0),"　　－　　",ROUND(I53/J53*100,1))</f>
        <v>　　－　　</v>
      </c>
      <c r="L53" s="13">
        <f t="shared" si="12"/>
        <v>11054410</v>
      </c>
      <c r="M53" s="13">
        <f t="shared" si="13"/>
        <v>7512637</v>
      </c>
      <c r="N53" s="51">
        <f t="shared" si="3"/>
        <v>1.4714420515725704</v>
      </c>
    </row>
    <row r="54" spans="1:14" ht="16.5" customHeight="1">
      <c r="A54" s="3" t="s">
        <v>12</v>
      </c>
      <c r="B54" s="25">
        <v>17</v>
      </c>
      <c r="C54" s="11">
        <v>2137518</v>
      </c>
      <c r="D54" s="14">
        <v>1095496</v>
      </c>
      <c r="E54" s="45">
        <f t="shared" si="11"/>
        <v>1.9511874073479045</v>
      </c>
      <c r="F54" s="26">
        <v>893</v>
      </c>
      <c r="G54" s="11">
        <v>244</v>
      </c>
      <c r="H54" s="10">
        <f t="shared" si="14"/>
        <v>366</v>
      </c>
      <c r="I54" s="11">
        <v>6531607</v>
      </c>
      <c r="J54" s="11">
        <v>6778084</v>
      </c>
      <c r="K54" s="45">
        <f>SUM(I54/J54)</f>
        <v>0.96363618391274</v>
      </c>
      <c r="L54" s="13">
        <f t="shared" si="12"/>
        <v>8670018</v>
      </c>
      <c r="M54" s="13">
        <f t="shared" si="13"/>
        <v>7873824</v>
      </c>
      <c r="N54" s="51">
        <f t="shared" si="3"/>
        <v>1.1011191004523342</v>
      </c>
    </row>
    <row r="55" spans="1:14" ht="15" customHeight="1">
      <c r="A55" s="35" t="s">
        <v>56</v>
      </c>
      <c r="B55" s="38"/>
      <c r="C55" s="19">
        <f>SUM(C30:C54)</f>
        <v>178258991</v>
      </c>
      <c r="D55" s="41">
        <f>SUM(D30:D54)</f>
        <v>122834974</v>
      </c>
      <c r="E55" s="50">
        <f t="shared" si="11"/>
        <v>1.4512071374721014</v>
      </c>
      <c r="F55" s="48">
        <f>SUM(F30:F54)</f>
        <v>1488246</v>
      </c>
      <c r="G55" s="19">
        <f>SUM(G30:G54)</f>
        <v>1001757</v>
      </c>
      <c r="H55" s="50">
        <f>SUM(F55/G55)</f>
        <v>1.4856357380083194</v>
      </c>
      <c r="I55" s="19">
        <f>SUM(I30:I54)</f>
        <v>176413458</v>
      </c>
      <c r="J55" s="19">
        <f>SUM(J30:J54)</f>
        <v>181523824</v>
      </c>
      <c r="K55" s="50">
        <f>SUM(I55/J55)</f>
        <v>0.9718474088558204</v>
      </c>
      <c r="L55" s="19">
        <f>SUM(L30:L54)</f>
        <v>356160695</v>
      </c>
      <c r="M55" s="19">
        <f>SUM(M30:M54)</f>
        <v>305360555</v>
      </c>
      <c r="N55" s="50">
        <f t="shared" si="3"/>
        <v>1.1663611726144525</v>
      </c>
    </row>
    <row r="56" spans="1:16" ht="15.75" customHeight="1">
      <c r="A56" s="34" t="s">
        <v>57</v>
      </c>
      <c r="B56" s="37"/>
      <c r="C56" s="39">
        <f>SUM(C29+C55)</f>
        <v>1257889348</v>
      </c>
      <c r="D56" s="47">
        <f>SUM(D29+D55)</f>
        <v>790365526</v>
      </c>
      <c r="E56" s="46">
        <f t="shared" si="11"/>
        <v>1.5915286112820666</v>
      </c>
      <c r="F56" s="49">
        <f>SUM(F29+F55)</f>
        <v>20638377</v>
      </c>
      <c r="G56" s="39">
        <f>SUM(G29+G55)</f>
        <v>13770995</v>
      </c>
      <c r="H56" s="50">
        <f>SUM(F56/G56)</f>
        <v>1.4986845177127723</v>
      </c>
      <c r="I56" s="39">
        <f>SUM(I29+I55)</f>
        <v>1682836273</v>
      </c>
      <c r="J56" s="39">
        <f>SUM(J29+J55)</f>
        <v>1726413876</v>
      </c>
      <c r="K56" s="50">
        <f>SUM(I56/J56)</f>
        <v>0.9747583105037555</v>
      </c>
      <c r="L56" s="39">
        <f>SUM(L29+L55)</f>
        <v>2961363998</v>
      </c>
      <c r="M56" s="39">
        <f>SUM(M29+M55)</f>
        <v>2530550397</v>
      </c>
      <c r="N56" s="50">
        <f t="shared" si="3"/>
        <v>1.170245019230099</v>
      </c>
      <c r="O56" s="2"/>
      <c r="P56" s="2"/>
    </row>
    <row r="57" spans="1:16" ht="15" customHeight="1">
      <c r="A57" s="1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" customHeight="1">
      <c r="A58" s="1" t="s">
        <v>62</v>
      </c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bin01</cp:lastModifiedBy>
  <cp:lastPrinted>2004-11-12T02:02:36Z</cp:lastPrinted>
  <dcterms:created xsi:type="dcterms:W3CDTF">1996-06-11T08:18:54Z</dcterms:created>
  <dcterms:modified xsi:type="dcterms:W3CDTF">2004-11-10T02:46:31Z</dcterms:modified>
  <cp:category/>
  <cp:version/>
  <cp:contentType/>
  <cp:contentStatus/>
</cp:coreProperties>
</file>