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0" windowWidth="17980" windowHeight="117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<sst xmlns="http://schemas.openxmlformats.org/spreadsheetml/2006/main" count="44" uniqueCount="27">
  <si>
    <t>前年実績</t>
  </si>
  <si>
    <t>前年比</t>
  </si>
  <si>
    <t>提供座席数</t>
  </si>
  <si>
    <t>利用率</t>
  </si>
  <si>
    <t>JALグループ</t>
  </si>
  <si>
    <t>JAL</t>
  </si>
  <si>
    <t>JAS</t>
  </si>
  <si>
    <t>JAA</t>
  </si>
  <si>
    <t>JTA</t>
  </si>
  <si>
    <t>JEX</t>
  </si>
  <si>
    <t>J-AIR</t>
  </si>
  <si>
    <t>RAC</t>
  </si>
  <si>
    <t>JAC</t>
  </si>
  <si>
    <t>HAC</t>
  </si>
  <si>
    <t>ANAグループ</t>
  </si>
  <si>
    <t>ANA</t>
  </si>
  <si>
    <t>ANK</t>
  </si>
  <si>
    <t>A-net</t>
  </si>
  <si>
    <t>ADK</t>
  </si>
  <si>
    <t>ADO</t>
  </si>
  <si>
    <t>SKY</t>
  </si>
  <si>
    <t>SNA</t>
  </si>
  <si>
    <t>合計</t>
  </si>
  <si>
    <t>航空各社年末年始予約状況</t>
  </si>
  <si>
    <t>前年実績</t>
  </si>
  <si>
    <t>国内線</t>
  </si>
  <si>
    <t>国際線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</si>
</sst>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%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4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15" applyFill="1" applyAlignment="1">
      <alignment/>
    </xf>
    <xf numFmtId="38" fontId="0" fillId="0" borderId="0" xfId="17" applyFill="1" applyAlignment="1">
      <alignment/>
    </xf>
    <xf numFmtId="178" fontId="0" fillId="0" borderId="0" xfId="15" applyNumberFormat="1" applyFill="1" applyAlignment="1">
      <alignment/>
    </xf>
    <xf numFmtId="178" fontId="0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1" xfId="0" applyFill="1" applyBorder="1" applyAlignment="1">
      <alignment/>
    </xf>
    <xf numFmtId="38" fontId="0" fillId="0" borderId="1" xfId="17" applyFill="1" applyBorder="1" applyAlignment="1">
      <alignment/>
    </xf>
    <xf numFmtId="178" fontId="0" fillId="0" borderId="1" xfId="15" applyNumberFormat="1" applyFill="1" applyBorder="1" applyAlignment="1">
      <alignment/>
    </xf>
    <xf numFmtId="0" fontId="0" fillId="2" borderId="1" xfId="0" applyFill="1" applyBorder="1" applyAlignment="1">
      <alignment/>
    </xf>
    <xf numFmtId="178" fontId="0" fillId="0" borderId="1" xfId="15" applyNumberFormat="1" applyFont="1" applyFill="1" applyBorder="1" applyAlignment="1">
      <alignment/>
    </xf>
    <xf numFmtId="38" fontId="0" fillId="2" borderId="1" xfId="17" applyFill="1" applyBorder="1" applyAlignment="1">
      <alignment/>
    </xf>
    <xf numFmtId="178" fontId="0" fillId="2" borderId="1" xfId="15" applyNumberFormat="1" applyFont="1" applyFill="1" applyBorder="1" applyAlignment="1">
      <alignment/>
    </xf>
    <xf numFmtId="178" fontId="0" fillId="2" borderId="1" xfId="15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38" fontId="0" fillId="0" borderId="2" xfId="17" applyFill="1" applyBorder="1" applyAlignment="1">
      <alignment/>
    </xf>
    <xf numFmtId="178" fontId="0" fillId="0" borderId="2" xfId="15" applyNumberFormat="1" applyFont="1" applyFill="1" applyBorder="1" applyAlignment="1">
      <alignment/>
    </xf>
    <xf numFmtId="178" fontId="0" fillId="0" borderId="2" xfId="15" applyNumberFormat="1" applyFill="1" applyBorder="1" applyAlignment="1">
      <alignment/>
    </xf>
    <xf numFmtId="0" fontId="0" fillId="0" borderId="3" xfId="0" applyFill="1" applyBorder="1" applyAlignment="1">
      <alignment/>
    </xf>
    <xf numFmtId="38" fontId="0" fillId="0" borderId="4" xfId="17" applyFill="1" applyBorder="1" applyAlignment="1">
      <alignment/>
    </xf>
    <xf numFmtId="178" fontId="0" fillId="0" borderId="4" xfId="15" applyNumberFormat="1" applyFont="1" applyFill="1" applyBorder="1" applyAlignment="1">
      <alignment/>
    </xf>
    <xf numFmtId="178" fontId="0" fillId="0" borderId="4" xfId="15" applyNumberFormat="1" applyFill="1" applyBorder="1" applyAlignment="1">
      <alignment/>
    </xf>
    <xf numFmtId="178" fontId="0" fillId="0" borderId="5" xfId="15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:I34"/>
    </sheetView>
  </sheetViews>
  <sheetFormatPr defaultColWidth="11.19921875" defaultRowHeight="15"/>
  <cols>
    <col min="1" max="1" width="10.09765625" style="1" customWidth="1"/>
    <col min="2" max="3" width="9.09765625" style="1" customWidth="1"/>
    <col min="4" max="4" width="6.59765625" style="1" customWidth="1"/>
    <col min="5" max="6" width="9.09765625" style="1" customWidth="1"/>
    <col min="7" max="7" width="6.59765625" style="1" customWidth="1"/>
    <col min="8" max="8" width="5.59765625" style="1" customWidth="1"/>
    <col min="9" max="9" width="7.09765625" style="1" customWidth="1"/>
    <col min="10" max="10" width="9.8984375" style="1" customWidth="1"/>
    <col min="11" max="11" width="7.3984375" style="1" customWidth="1"/>
    <col min="12" max="12" width="5.8984375" style="1" customWidth="1"/>
    <col min="13" max="13" width="8.3984375" style="1" customWidth="1"/>
    <col min="14" max="14" width="7.3984375" style="1" customWidth="1"/>
    <col min="15" max="15" width="5.8984375" style="1" customWidth="1"/>
    <col min="16" max="16" width="5.3984375" style="1" customWidth="1"/>
    <col min="17" max="17" width="6.8984375" style="1" customWidth="1"/>
    <col min="18" max="16384" width="10.59765625" style="1" customWidth="1"/>
  </cols>
  <sheetData>
    <row r="1" spans="1:9" s="7" customFormat="1" ht="18.75">
      <c r="A1" s="6" t="s">
        <v>23</v>
      </c>
      <c r="B1" s="6"/>
      <c r="C1" s="6"/>
      <c r="D1" s="6"/>
      <c r="E1" s="6"/>
      <c r="F1" s="6"/>
      <c r="G1" s="6"/>
      <c r="H1" s="6"/>
      <c r="I1" s="6"/>
    </row>
    <row r="2" spans="1:9" ht="15.75">
      <c r="A2" s="8"/>
      <c r="B2" s="16" t="s">
        <v>25</v>
      </c>
      <c r="C2" s="16" t="s">
        <v>0</v>
      </c>
      <c r="D2" s="16" t="s">
        <v>1</v>
      </c>
      <c r="E2" s="16" t="s">
        <v>2</v>
      </c>
      <c r="F2" s="16" t="s">
        <v>0</v>
      </c>
      <c r="G2" s="16" t="s">
        <v>1</v>
      </c>
      <c r="H2" s="16" t="s">
        <v>3</v>
      </c>
      <c r="I2" s="16" t="s">
        <v>24</v>
      </c>
    </row>
    <row r="3" spans="1:9" ht="15.75">
      <c r="A3" s="11" t="s">
        <v>4</v>
      </c>
      <c r="B3" s="13">
        <v>2596143</v>
      </c>
      <c r="C3" s="13"/>
      <c r="D3" s="15">
        <v>1.061</v>
      </c>
      <c r="E3" s="13">
        <v>3918262</v>
      </c>
      <c r="F3" s="13"/>
      <c r="G3" s="15">
        <v>1.008</v>
      </c>
      <c r="H3" s="15">
        <f>SUM(B3/E3)</f>
        <v>0.6625751417337585</v>
      </c>
      <c r="I3" s="11"/>
    </row>
    <row r="4" spans="1:9" ht="15.75">
      <c r="A4" s="8" t="s">
        <v>5</v>
      </c>
      <c r="B4" s="9">
        <v>1205963</v>
      </c>
      <c r="C4" s="9">
        <v>1180835</v>
      </c>
      <c r="D4" s="12">
        <f>SUM(B4/C4)</f>
        <v>1.0212798570503077</v>
      </c>
      <c r="E4" s="9">
        <v>1648669</v>
      </c>
      <c r="F4" s="9">
        <v>1708284</v>
      </c>
      <c r="G4" s="10">
        <f>SUM(E4/F4)</f>
        <v>0.9651024068597494</v>
      </c>
      <c r="H4" s="10">
        <f>SUM(B4/E4)</f>
        <v>0.73147672455781</v>
      </c>
      <c r="I4" s="10">
        <f>SUM(C4/F4)</f>
        <v>0.6912404494802972</v>
      </c>
    </row>
    <row r="5" spans="1:9" ht="15.75">
      <c r="A5" s="8" t="s">
        <v>6</v>
      </c>
      <c r="B5" s="9">
        <v>1119950</v>
      </c>
      <c r="C5" s="9">
        <v>1057944</v>
      </c>
      <c r="D5" s="12">
        <f aca="true" t="shared" si="0" ref="D5:D23">SUM(B5/C5)</f>
        <v>1.0586099075187345</v>
      </c>
      <c r="E5" s="9">
        <v>1809828</v>
      </c>
      <c r="F5" s="9">
        <v>1798573</v>
      </c>
      <c r="G5" s="10">
        <f>SUM(E5/F5)</f>
        <v>1.006257738774017</v>
      </c>
      <c r="H5" s="10">
        <f>SUM(B5/E5)</f>
        <v>0.6188157106642178</v>
      </c>
      <c r="I5" s="10">
        <f>SUM(C5/F5)</f>
        <v>0.5882129888528295</v>
      </c>
    </row>
    <row r="6" spans="1:9" ht="15.75">
      <c r="A6" s="8" t="s">
        <v>7</v>
      </c>
      <c r="B6" s="9"/>
      <c r="C6" s="9"/>
      <c r="D6" s="12"/>
      <c r="E6" s="9"/>
      <c r="F6" s="9"/>
      <c r="G6" s="10"/>
      <c r="H6" s="10"/>
      <c r="I6" s="10"/>
    </row>
    <row r="7" spans="1:9" ht="15.75">
      <c r="A7" s="8" t="s">
        <v>8</v>
      </c>
      <c r="B7" s="9">
        <v>142007</v>
      </c>
      <c r="C7" s="9">
        <v>129512</v>
      </c>
      <c r="D7" s="12">
        <f t="shared" si="0"/>
        <v>1.0964775464821792</v>
      </c>
      <c r="E7" s="9">
        <v>211059</v>
      </c>
      <c r="F7" s="9">
        <v>206400</v>
      </c>
      <c r="G7" s="10">
        <f>SUM(E7/F7)</f>
        <v>1.0225726744186046</v>
      </c>
      <c r="H7" s="10">
        <f aca="true" t="shared" si="1" ref="H7:H12">SUM(B7/E7)</f>
        <v>0.6728308198181551</v>
      </c>
      <c r="I7" s="10">
        <f aca="true" t="shared" si="2" ref="I7:I12">SUM(C7/F7)</f>
        <v>0.6274806201550388</v>
      </c>
    </row>
    <row r="8" spans="1:9" ht="15.75">
      <c r="A8" s="8" t="s">
        <v>9</v>
      </c>
      <c r="B8" s="9">
        <v>41961</v>
      </c>
      <c r="C8" s="9">
        <v>47788</v>
      </c>
      <c r="D8" s="12">
        <f t="shared" si="0"/>
        <v>0.8780656231689964</v>
      </c>
      <c r="E8" s="9">
        <v>74100</v>
      </c>
      <c r="F8" s="9">
        <v>78450</v>
      </c>
      <c r="G8" s="10">
        <f>SUM(E8/F8)</f>
        <v>0.9445506692160612</v>
      </c>
      <c r="H8" s="10">
        <f t="shared" si="1"/>
        <v>0.5662753036437247</v>
      </c>
      <c r="I8" s="10">
        <f t="shared" si="2"/>
        <v>0.6091523263224984</v>
      </c>
    </row>
    <row r="9" spans="1:9" ht="15.75">
      <c r="A9" s="8" t="s">
        <v>10</v>
      </c>
      <c r="B9" s="9">
        <v>14349</v>
      </c>
      <c r="C9" s="9">
        <v>10237</v>
      </c>
      <c r="D9" s="12">
        <f t="shared" si="0"/>
        <v>1.4016801797401583</v>
      </c>
      <c r="E9" s="9">
        <v>28188</v>
      </c>
      <c r="F9" s="9">
        <v>17660</v>
      </c>
      <c r="G9" s="10">
        <f>SUM(E9/F9)</f>
        <v>1.5961494903737259</v>
      </c>
      <c r="H9" s="10">
        <f t="shared" si="1"/>
        <v>0.5090464027245637</v>
      </c>
      <c r="I9" s="10">
        <f t="shared" si="2"/>
        <v>0.5796715741789354</v>
      </c>
    </row>
    <row r="10" spans="1:9" ht="15.75">
      <c r="A10" s="8" t="s">
        <v>11</v>
      </c>
      <c r="B10" s="9">
        <v>11386</v>
      </c>
      <c r="C10" s="9">
        <v>11925</v>
      </c>
      <c r="D10" s="12">
        <f t="shared" si="0"/>
        <v>0.9548008385744234</v>
      </c>
      <c r="E10" s="9">
        <v>18195</v>
      </c>
      <c r="F10" s="9">
        <v>19650</v>
      </c>
      <c r="G10" s="10">
        <f>SUM(E10/F10)</f>
        <v>0.9259541984732824</v>
      </c>
      <c r="H10" s="10">
        <f t="shared" si="1"/>
        <v>0.6257763121736741</v>
      </c>
      <c r="I10" s="10">
        <f t="shared" si="2"/>
        <v>0.6068702290076335</v>
      </c>
    </row>
    <row r="11" spans="1:9" ht="15.75">
      <c r="A11" s="8" t="s">
        <v>12</v>
      </c>
      <c r="B11" s="9">
        <v>55443</v>
      </c>
      <c r="C11" s="9">
        <v>52984</v>
      </c>
      <c r="D11" s="12">
        <f t="shared" si="0"/>
        <v>1.046410237052695</v>
      </c>
      <c r="E11" s="9">
        <v>110727</v>
      </c>
      <c r="F11" s="9">
        <v>120161</v>
      </c>
      <c r="G11" s="10">
        <f>SUM(E11/F11)</f>
        <v>0.9214886693685971</v>
      </c>
      <c r="H11" s="10">
        <f t="shared" si="1"/>
        <v>0.5007179820639952</v>
      </c>
      <c r="I11" s="10">
        <f t="shared" si="2"/>
        <v>0.4409417365035244</v>
      </c>
    </row>
    <row r="12" spans="1:9" ht="15.75">
      <c r="A12" s="8" t="s">
        <v>13</v>
      </c>
      <c r="B12" s="9">
        <v>5084</v>
      </c>
      <c r="C12" s="9">
        <v>4203</v>
      </c>
      <c r="D12" s="12">
        <f t="shared" si="0"/>
        <v>1.2096121817749226</v>
      </c>
      <c r="E12" s="9">
        <v>17496</v>
      </c>
      <c r="F12" s="9">
        <v>15048</v>
      </c>
      <c r="G12" s="10">
        <f>SUM(E12/F12)</f>
        <v>1.1626794258373205</v>
      </c>
      <c r="H12" s="10">
        <f t="shared" si="1"/>
        <v>0.29058070416095105</v>
      </c>
      <c r="I12" s="10">
        <f t="shared" si="2"/>
        <v>0.2793062200956938</v>
      </c>
    </row>
    <row r="13" spans="2:9" ht="3.75" customHeight="1">
      <c r="B13" s="3"/>
      <c r="C13" s="3"/>
      <c r="D13" s="5"/>
      <c r="E13" s="3"/>
      <c r="F13" s="3"/>
      <c r="G13" s="4"/>
      <c r="H13" s="4"/>
      <c r="I13" s="4"/>
    </row>
    <row r="14" spans="1:9" ht="15.75">
      <c r="A14" s="11" t="s">
        <v>14</v>
      </c>
      <c r="B14" s="13">
        <v>2462654</v>
      </c>
      <c r="C14" s="13"/>
      <c r="D14" s="14">
        <v>1.063</v>
      </c>
      <c r="E14" s="13">
        <v>3978002</v>
      </c>
      <c r="F14" s="13"/>
      <c r="G14" s="15">
        <v>1.026</v>
      </c>
      <c r="H14" s="15">
        <f>SUM(B14/E14)</f>
        <v>0.6190680648224913</v>
      </c>
      <c r="I14" s="15"/>
    </row>
    <row r="15" spans="1:9" ht="15.75">
      <c r="A15" s="8" t="s">
        <v>15</v>
      </c>
      <c r="B15" s="9">
        <v>2191301</v>
      </c>
      <c r="C15" s="9">
        <v>2011553</v>
      </c>
      <c r="D15" s="12">
        <f t="shared" si="0"/>
        <v>1.089357824526622</v>
      </c>
      <c r="E15" s="9">
        <v>3490477</v>
      </c>
      <c r="F15" s="9">
        <v>3300632</v>
      </c>
      <c r="G15" s="10">
        <f>SUM(E15/F15)</f>
        <v>1.0575177723539007</v>
      </c>
      <c r="H15" s="10">
        <f>SUM(B15/E15)</f>
        <v>0.6277941381650702</v>
      </c>
      <c r="I15" s="10">
        <f>SUM(C15/F15)</f>
        <v>0.6094447972388318</v>
      </c>
    </row>
    <row r="16" spans="1:9" ht="15.75">
      <c r="A16" s="8" t="s">
        <v>16</v>
      </c>
      <c r="B16" s="9">
        <v>260864</v>
      </c>
      <c r="C16" s="9">
        <v>302811</v>
      </c>
      <c r="D16" s="12">
        <f t="shared" si="0"/>
        <v>0.8614746492036287</v>
      </c>
      <c r="E16" s="9">
        <v>465063</v>
      </c>
      <c r="F16" s="9">
        <v>574026</v>
      </c>
      <c r="G16" s="10">
        <f>SUM(E16/F16)</f>
        <v>0.8101775877747698</v>
      </c>
      <c r="H16" s="10">
        <f>SUM(B16/E16)</f>
        <v>0.5609218535983297</v>
      </c>
      <c r="I16" s="10">
        <f>SUM(C16/F16)</f>
        <v>0.5275214014696198</v>
      </c>
    </row>
    <row r="17" spans="1:9" ht="15.75">
      <c r="A17" s="8" t="s">
        <v>17</v>
      </c>
      <c r="B17" s="9">
        <v>9033</v>
      </c>
      <c r="C17" s="9"/>
      <c r="D17" s="12"/>
      <c r="E17" s="9">
        <v>19152</v>
      </c>
      <c r="F17" s="9"/>
      <c r="G17" s="10"/>
      <c r="H17" s="10">
        <f>SUM(B17/E17)</f>
        <v>0.4716478696741855</v>
      </c>
      <c r="I17" s="10"/>
    </row>
    <row r="18" spans="1:9" ht="15.75">
      <c r="A18" s="8" t="s">
        <v>18</v>
      </c>
      <c r="B18" s="9">
        <v>1456</v>
      </c>
      <c r="C18" s="9">
        <v>1382</v>
      </c>
      <c r="D18" s="12">
        <f t="shared" si="0"/>
        <v>1.0535455861070913</v>
      </c>
      <c r="E18" s="9">
        <v>3310</v>
      </c>
      <c r="F18" s="9">
        <v>3047</v>
      </c>
      <c r="G18" s="10">
        <f>SUM(E18/F18)</f>
        <v>1.0863144076140465</v>
      </c>
      <c r="H18" s="10">
        <f>SUM(B18/E18)</f>
        <v>0.4398791540785498</v>
      </c>
      <c r="I18" s="10">
        <f>SUM(C18/F18)</f>
        <v>0.4535608795536593</v>
      </c>
    </row>
    <row r="19" spans="1:9" ht="15.75">
      <c r="A19" s="8"/>
      <c r="B19" s="9"/>
      <c r="C19" s="9"/>
      <c r="D19" s="12"/>
      <c r="E19" s="9"/>
      <c r="F19" s="9"/>
      <c r="G19" s="10"/>
      <c r="H19" s="10"/>
      <c r="I19" s="10"/>
    </row>
    <row r="20" spans="1:9" ht="15.75">
      <c r="A20" s="8" t="s">
        <v>19</v>
      </c>
      <c r="B20" s="9">
        <v>39865</v>
      </c>
      <c r="C20" s="9">
        <v>46493</v>
      </c>
      <c r="D20" s="12">
        <f t="shared" si="0"/>
        <v>0.8574409050824855</v>
      </c>
      <c r="E20" s="9">
        <v>65550</v>
      </c>
      <c r="F20" s="9">
        <v>65550</v>
      </c>
      <c r="G20" s="10">
        <f>SUM(E20/F20)</f>
        <v>1</v>
      </c>
      <c r="H20" s="10">
        <f>SUM(B20/E20)</f>
        <v>0.6081617086193746</v>
      </c>
      <c r="I20" s="10">
        <f>SUM(C20/F20)</f>
        <v>0.7092753623188406</v>
      </c>
    </row>
    <row r="21" spans="1:9" ht="15.75">
      <c r="A21" s="8" t="s">
        <v>20</v>
      </c>
      <c r="B21" s="9">
        <v>67374</v>
      </c>
      <c r="C21" s="9">
        <v>38455</v>
      </c>
      <c r="D21" s="12">
        <f t="shared" si="0"/>
        <v>1.7520218437134314</v>
      </c>
      <c r="E21" s="9">
        <v>96009</v>
      </c>
      <c r="F21" s="9">
        <v>65508</v>
      </c>
      <c r="G21" s="10">
        <f>SUM(E21/F21)</f>
        <v>1.465607254075838</v>
      </c>
      <c r="H21" s="10">
        <f>SUM(B21/E21)</f>
        <v>0.7017467112458207</v>
      </c>
      <c r="I21" s="10">
        <f>SUM(C21/F21)</f>
        <v>0.5870275386212371</v>
      </c>
    </row>
    <row r="22" spans="1:9" ht="16.5" thickBot="1">
      <c r="A22" s="17" t="s">
        <v>21</v>
      </c>
      <c r="B22" s="18">
        <v>20693</v>
      </c>
      <c r="C22" s="18"/>
      <c r="D22" s="19"/>
      <c r="E22" s="18">
        <v>34200</v>
      </c>
      <c r="F22" s="18"/>
      <c r="G22" s="20"/>
      <c r="H22" s="20">
        <f>SUM(B22/E22)</f>
        <v>0.6050584795321637</v>
      </c>
      <c r="I22" s="20"/>
    </row>
    <row r="23" spans="1:9" ht="16.5" thickBot="1">
      <c r="A23" s="21" t="s">
        <v>22</v>
      </c>
      <c r="B23" s="22">
        <f>B22+B21+B20+B14+B3</f>
        <v>5186729</v>
      </c>
      <c r="C23" s="22">
        <f>SUM(C21+C20+C18+C16+C15+C12+C11+C10+C9+C7+C5+C4)</f>
        <v>4848334</v>
      </c>
      <c r="D23" s="23">
        <f t="shared" si="0"/>
        <v>1.0697961402824145</v>
      </c>
      <c r="E23" s="22">
        <f>E22+E21+E20+E14+E3</f>
        <v>8092023</v>
      </c>
      <c r="F23" s="22">
        <f>SUM(F21+F20+F18+F16+F15+F12+F11+F10+F9+F7+F5+F4)</f>
        <v>7894539</v>
      </c>
      <c r="G23" s="24">
        <f>E23/F23</f>
        <v>1.025015266882588</v>
      </c>
      <c r="H23" s="24">
        <f>B23/E23</f>
        <v>0.6409681485087227</v>
      </c>
      <c r="I23" s="25">
        <f>SUM(C23/F23)</f>
        <v>0.6141376969573524</v>
      </c>
    </row>
    <row r="24" ht="3" customHeight="1"/>
    <row r="25" spans="1:9" ht="15.75">
      <c r="A25" s="8"/>
      <c r="B25" s="16" t="s">
        <v>26</v>
      </c>
      <c r="C25" s="16" t="s">
        <v>0</v>
      </c>
      <c r="D25" s="16" t="s">
        <v>1</v>
      </c>
      <c r="E25" s="16" t="s">
        <v>2</v>
      </c>
      <c r="F25" s="16" t="s">
        <v>0</v>
      </c>
      <c r="G25" s="16" t="s">
        <v>1</v>
      </c>
      <c r="H25" s="16" t="s">
        <v>3</v>
      </c>
      <c r="I25" s="16" t="s">
        <v>0</v>
      </c>
    </row>
    <row r="26" spans="1:9" ht="15.75">
      <c r="A26" s="11" t="s">
        <v>4</v>
      </c>
      <c r="B26" s="13">
        <v>476871</v>
      </c>
      <c r="C26" s="13"/>
      <c r="D26" s="15">
        <v>1.123</v>
      </c>
      <c r="E26" s="13">
        <v>580266</v>
      </c>
      <c r="F26" s="13"/>
      <c r="G26" s="15">
        <v>1.15</v>
      </c>
      <c r="H26" s="15">
        <f aca="true" t="shared" si="3" ref="H26:H34">SUM(B26/E26)</f>
        <v>0.8218144781875898</v>
      </c>
      <c r="I26" s="11"/>
    </row>
    <row r="27" spans="1:9" ht="15.75">
      <c r="A27" s="8" t="s">
        <v>5</v>
      </c>
      <c r="B27" s="9">
        <v>428470</v>
      </c>
      <c r="C27" s="9">
        <v>369105</v>
      </c>
      <c r="D27" s="12">
        <f>SUM(B27/C27)</f>
        <v>1.1608349927527397</v>
      </c>
      <c r="E27" s="9">
        <v>513772</v>
      </c>
      <c r="F27" s="9">
        <v>430214</v>
      </c>
      <c r="G27" s="10">
        <f>SUM(E27/F27)</f>
        <v>1.1942242697820156</v>
      </c>
      <c r="H27" s="10">
        <f t="shared" si="3"/>
        <v>0.8339691536323506</v>
      </c>
      <c r="I27" s="10">
        <f>SUM(C27/F27)</f>
        <v>0.8579567378095553</v>
      </c>
    </row>
    <row r="28" spans="1:9" ht="15.75">
      <c r="A28" s="8" t="s">
        <v>6</v>
      </c>
      <c r="B28" s="9">
        <v>12968</v>
      </c>
      <c r="C28" s="9">
        <v>19358</v>
      </c>
      <c r="D28" s="12">
        <f>SUM(B28/C28)</f>
        <v>0.6699039156937701</v>
      </c>
      <c r="E28" s="9">
        <v>20793</v>
      </c>
      <c r="F28" s="9">
        <v>24617</v>
      </c>
      <c r="G28" s="10">
        <f>SUM(E28/F28)</f>
        <v>0.8446601941747572</v>
      </c>
      <c r="H28" s="10">
        <f t="shared" si="3"/>
        <v>0.6236714278843841</v>
      </c>
      <c r="I28" s="10">
        <f>SUM(C28/F28)</f>
        <v>0.7863671446561319</v>
      </c>
    </row>
    <row r="29" spans="1:9" ht="15.75">
      <c r="A29" s="8" t="s">
        <v>7</v>
      </c>
      <c r="B29" s="9">
        <v>35433</v>
      </c>
      <c r="C29" s="9">
        <v>35990</v>
      </c>
      <c r="D29" s="12">
        <f>SUM(B29/C29)</f>
        <v>0.9845234787440956</v>
      </c>
      <c r="E29" s="9">
        <v>45701</v>
      </c>
      <c r="F29" s="9">
        <v>49921</v>
      </c>
      <c r="G29" s="10">
        <f>SUM(E29/F29)</f>
        <v>0.9154664369704133</v>
      </c>
      <c r="H29" s="10">
        <f t="shared" si="3"/>
        <v>0.7753222030152513</v>
      </c>
      <c r="I29" s="10">
        <f>SUM(C29/F29)</f>
        <v>0.7209390837523286</v>
      </c>
    </row>
    <row r="30" spans="2:8" ht="3" customHeight="1">
      <c r="B30" s="3"/>
      <c r="C30" s="3"/>
      <c r="D30" s="2"/>
      <c r="E30" s="3"/>
      <c r="F30" s="3"/>
      <c r="G30" s="2"/>
      <c r="H30" s="4" t="e">
        <f t="shared" si="3"/>
        <v>#DIV/0!</v>
      </c>
    </row>
    <row r="31" spans="1:9" ht="15.75">
      <c r="A31" s="11" t="s">
        <v>14</v>
      </c>
      <c r="B31" s="13">
        <v>118408</v>
      </c>
      <c r="C31" s="13"/>
      <c r="D31" s="15">
        <v>1.334</v>
      </c>
      <c r="E31" s="13">
        <v>142502</v>
      </c>
      <c r="F31" s="13"/>
      <c r="G31" s="15">
        <v>1.119</v>
      </c>
      <c r="H31" s="15">
        <f t="shared" si="3"/>
        <v>0.8309216712747891</v>
      </c>
      <c r="I31" s="11"/>
    </row>
    <row r="32" spans="1:9" ht="15.75">
      <c r="A32" s="8" t="s">
        <v>15</v>
      </c>
      <c r="B32" s="9">
        <v>113714</v>
      </c>
      <c r="C32" s="9">
        <v>87078</v>
      </c>
      <c r="D32" s="12">
        <f>SUM(B32/C32)</f>
        <v>1.3058866763131904</v>
      </c>
      <c r="E32" s="9">
        <v>136054</v>
      </c>
      <c r="F32" s="9">
        <v>124811</v>
      </c>
      <c r="G32" s="10">
        <f>SUM(E32/F32)</f>
        <v>1.0900802012643116</v>
      </c>
      <c r="H32" s="10">
        <f t="shared" si="3"/>
        <v>0.8358004909815221</v>
      </c>
      <c r="I32" s="10">
        <f>SUM(C32/F32)</f>
        <v>0.6976788904824094</v>
      </c>
    </row>
    <row r="33" spans="1:9" ht="16.5" thickBot="1">
      <c r="A33" s="17" t="s">
        <v>16</v>
      </c>
      <c r="B33" s="18">
        <v>4694</v>
      </c>
      <c r="C33" s="18">
        <v>1672</v>
      </c>
      <c r="D33" s="19">
        <f>SUM(B33/C33)</f>
        <v>2.8074162679425836</v>
      </c>
      <c r="E33" s="18">
        <v>6448</v>
      </c>
      <c r="F33" s="18">
        <v>2561</v>
      </c>
      <c r="G33" s="20">
        <f>SUM(E33/F33)</f>
        <v>2.517766497461929</v>
      </c>
      <c r="H33" s="20">
        <f t="shared" si="3"/>
        <v>0.7279776674937966</v>
      </c>
      <c r="I33" s="20">
        <f>SUM(C33/F33)</f>
        <v>0.652869972666927</v>
      </c>
    </row>
    <row r="34" spans="1:9" ht="16.5" thickBot="1">
      <c r="A34" s="21" t="s">
        <v>22</v>
      </c>
      <c r="B34" s="22">
        <f>SUM(B31+B26)</f>
        <v>595279</v>
      </c>
      <c r="C34" s="22">
        <f>C27+C28+C29+C32+C33</f>
        <v>513203</v>
      </c>
      <c r="D34" s="23">
        <f>SUM(B34/C34)</f>
        <v>1.1599289170172427</v>
      </c>
      <c r="E34" s="22">
        <f>SUM(E31+E26)</f>
        <v>722768</v>
      </c>
      <c r="F34" s="22">
        <f>F33+F32+F29+F28+F27</f>
        <v>632124</v>
      </c>
      <c r="G34" s="24">
        <f>E34/F34</f>
        <v>1.1433959159911662</v>
      </c>
      <c r="H34" s="24">
        <f t="shared" si="3"/>
        <v>0.8236100657472384</v>
      </c>
      <c r="I34" s="25">
        <f>SUM(C34/F34)</f>
        <v>0.8118707721902665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年末年始.xls</dc:title>
  <dc:subject/>
  <dc:creator>渡辺　謙一</dc:creator>
  <cp:keywords/>
  <dc:description/>
  <cp:lastModifiedBy>ISHIHARA</cp:lastModifiedBy>
  <dcterms:created xsi:type="dcterms:W3CDTF">2002-12-15T12:31:14Z</dcterms:created>
  <cp:category/>
  <cp:version/>
  <cp:contentType/>
  <cp:contentStatus/>
</cp:coreProperties>
</file>