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4780" windowHeight="4680" tabRatio="601" activeTab="0"/>
  </bookViews>
  <sheets>
    <sheet name="５０社" sheetId="1" r:id="rId1"/>
  </sheets>
  <definedNames>
    <definedName name="_xlnm.Print_Area" localSheetId="0">'５０社'!$A$1:$N$57</definedName>
  </definedNames>
  <calcPr fullCalcOnLoad="1"/>
</workbook>
</file>

<file path=xl/sharedStrings.xml><?xml version="1.0" encoding="utf-8"?>
<sst xmlns="http://schemas.openxmlformats.org/spreadsheetml/2006/main" count="66" uniqueCount="62">
  <si>
    <t>内外航空サービス</t>
  </si>
  <si>
    <t>ニュー・オリエント・エキスプレス</t>
  </si>
  <si>
    <t>東日観光</t>
  </si>
  <si>
    <t>沖縄ツーリスト</t>
  </si>
  <si>
    <t>西日本旅客鉄道</t>
  </si>
  <si>
    <t>ジャルトラベル北海道</t>
  </si>
  <si>
    <t>芙蓉航空サービス</t>
  </si>
  <si>
    <t>京成トラベルサービス</t>
  </si>
  <si>
    <t>新日本トラベル</t>
  </si>
  <si>
    <t>トラベル日本</t>
  </si>
  <si>
    <t>日立トラベルビューロー</t>
  </si>
  <si>
    <t>三交旅行</t>
  </si>
  <si>
    <t>※ジャルトラベルについて、前年同月額は旧ジャパンツアーシステムの本社・東北支社のみの数値であり、統合他社の数値は含まない。</t>
  </si>
  <si>
    <t>JTBワールド西日本</t>
  </si>
  <si>
    <t>2003年7月の主要旅行業者旅行取扱状況速報</t>
  </si>
  <si>
    <t>会　社　名</t>
  </si>
  <si>
    <t>海　外　旅　行</t>
  </si>
  <si>
    <t>外　国　人　旅　行</t>
  </si>
  <si>
    <t>国　内　旅　行</t>
  </si>
  <si>
    <t>合　　　　計</t>
  </si>
  <si>
    <t>JTB</t>
  </si>
  <si>
    <t>JTBトラベランド</t>
  </si>
  <si>
    <t>エイチ・アイ・エス</t>
  </si>
  <si>
    <t>ANAセールス＆ツアーズ</t>
  </si>
  <si>
    <t>JTBワールド</t>
  </si>
  <si>
    <t>JTBビジネストラベルソリューションズ</t>
  </si>
  <si>
    <t>トラベルプラザインターナショナル</t>
  </si>
  <si>
    <t>−</t>
  </si>
  <si>
    <t>前年比</t>
  </si>
  <si>
    <t>（単位：千円）</t>
  </si>
  <si>
    <t>近畿日本ツーリスト</t>
  </si>
  <si>
    <t>日本旅行</t>
  </si>
  <si>
    <t>阪急交通社</t>
  </si>
  <si>
    <t>東急観光</t>
  </si>
  <si>
    <t>日本通運</t>
  </si>
  <si>
    <t>ジャルパック</t>
  </si>
  <si>
    <t>名鉄観光サービス</t>
  </si>
  <si>
    <t>農協観光</t>
  </si>
  <si>
    <t>読売旅行</t>
  </si>
  <si>
    <t>ジャルトラベル</t>
  </si>
  <si>
    <t>ジェイアール東海ツアーズ</t>
  </si>
  <si>
    <t>パシフィックツアーシステムズ</t>
  </si>
  <si>
    <t>東武トラベル</t>
  </si>
  <si>
    <t>タビックスジャパン</t>
  </si>
  <si>
    <t>西鉄旅行</t>
  </si>
  <si>
    <t>ビッグホリデー</t>
  </si>
  <si>
    <t>日新航空サービス</t>
  </si>
  <si>
    <t>ジャルツアーズ</t>
  </si>
  <si>
    <t>京阪交通社</t>
  </si>
  <si>
    <t>京王観光</t>
  </si>
  <si>
    <t>エムオーツーリスト</t>
  </si>
  <si>
    <t>南海国際旅行</t>
  </si>
  <si>
    <t>九州旅客鉄道</t>
  </si>
  <si>
    <t>北海道旅客鉄道</t>
  </si>
  <si>
    <t>郵船トラベル</t>
  </si>
  <si>
    <t>オーエムシーカード</t>
  </si>
  <si>
    <t>ツーリストサービス</t>
  </si>
  <si>
    <t>阪神電気鉄道</t>
  </si>
  <si>
    <t>アールアンドシーツアーズ</t>
  </si>
  <si>
    <t>小田急トラベル</t>
  </si>
  <si>
    <t>小　　　　　　　　　計</t>
  </si>
  <si>
    <t>合　　　　　　　　　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</si>
</sst>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  <numFmt numFmtId="183" formatCode="0.0%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角ゴシック"/>
      <family val="0"/>
    </font>
    <font>
      <sz val="10"/>
      <name val="ＭＳ Ｐゴシック"/>
      <family val="0"/>
    </font>
    <font>
      <sz val="10"/>
      <name val="平成角ゴシック"/>
      <family val="0"/>
    </font>
    <font>
      <sz val="9"/>
      <name val="平成角ゴシック"/>
      <family val="0"/>
    </font>
    <font>
      <sz val="10"/>
      <color indexed="8"/>
      <name val="平成角ゴシック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9" fillId="0" borderId="2" xfId="0" applyFont="1" applyBorder="1" applyAlignment="1">
      <alignment shrinkToFit="1"/>
    </xf>
    <xf numFmtId="0" fontId="9" fillId="0" borderId="2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Continuous"/>
    </xf>
    <xf numFmtId="0" fontId="8" fillId="0" borderId="6" xfId="0" applyFont="1" applyBorder="1" applyAlignment="1">
      <alignment vertical="center"/>
    </xf>
    <xf numFmtId="55" fontId="11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 applyProtection="1">
      <alignment/>
      <protection/>
    </xf>
    <xf numFmtId="38" fontId="9" fillId="0" borderId="7" xfId="17" applyFont="1" applyBorder="1" applyAlignment="1">
      <alignment/>
    </xf>
    <xf numFmtId="38" fontId="9" fillId="0" borderId="2" xfId="17" applyFont="1" applyBorder="1" applyAlignment="1" applyProtection="1">
      <alignment/>
      <protection locked="0"/>
    </xf>
    <xf numFmtId="38" fontId="9" fillId="0" borderId="8" xfId="17" applyFont="1" applyBorder="1" applyAlignment="1" applyProtection="1">
      <alignment/>
      <protection locked="0"/>
    </xf>
    <xf numFmtId="183" fontId="9" fillId="0" borderId="3" xfId="15" applyNumberFormat="1" applyFont="1" applyBorder="1" applyAlignment="1">
      <alignment/>
    </xf>
    <xf numFmtId="38" fontId="9" fillId="0" borderId="9" xfId="17" applyFont="1" applyBorder="1" applyAlignment="1" applyProtection="1">
      <alignment/>
      <protection locked="0"/>
    </xf>
    <xf numFmtId="38" fontId="9" fillId="0" borderId="10" xfId="17" applyFont="1" applyBorder="1" applyAlignment="1">
      <alignment/>
    </xf>
    <xf numFmtId="0" fontId="9" fillId="0" borderId="2" xfId="0" applyFont="1" applyBorder="1" applyAlignment="1" applyProtection="1">
      <alignment/>
      <protection/>
    </xf>
    <xf numFmtId="38" fontId="9" fillId="0" borderId="8" xfId="17" applyFont="1" applyBorder="1" applyAlignment="1">
      <alignment/>
    </xf>
    <xf numFmtId="183" fontId="9" fillId="0" borderId="2" xfId="15" applyNumberFormat="1" applyFont="1" applyBorder="1" applyAlignment="1">
      <alignment/>
    </xf>
    <xf numFmtId="38" fontId="9" fillId="0" borderId="0" xfId="17" applyFont="1" applyBorder="1" applyAlignment="1">
      <alignment/>
    </xf>
    <xf numFmtId="177" fontId="9" fillId="0" borderId="2" xfId="0" applyNumberFormat="1" applyFont="1" applyBorder="1" applyAlignment="1">
      <alignment/>
    </xf>
    <xf numFmtId="182" fontId="9" fillId="0" borderId="8" xfId="17" applyNumberFormat="1" applyFont="1" applyBorder="1" applyAlignment="1" applyProtection="1">
      <alignment/>
      <protection locked="0"/>
    </xf>
    <xf numFmtId="182" fontId="9" fillId="0" borderId="8" xfId="17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38" fontId="9" fillId="0" borderId="2" xfId="17" applyFont="1" applyBorder="1" applyAlignment="1">
      <alignment/>
    </xf>
    <xf numFmtId="38" fontId="9" fillId="0" borderId="0" xfId="17" applyFont="1" applyBorder="1" applyAlignment="1" applyProtection="1">
      <alignment/>
      <protection locked="0"/>
    </xf>
    <xf numFmtId="38" fontId="9" fillId="0" borderId="11" xfId="17" applyFont="1" applyBorder="1" applyAlignment="1">
      <alignment/>
    </xf>
    <xf numFmtId="38" fontId="9" fillId="0" borderId="6" xfId="17" applyFont="1" applyBorder="1" applyAlignment="1" applyProtection="1">
      <alignment/>
      <protection locked="0"/>
    </xf>
    <xf numFmtId="38" fontId="9" fillId="0" borderId="11" xfId="17" applyFont="1" applyBorder="1" applyAlignment="1" applyProtection="1">
      <alignment/>
      <protection locked="0"/>
    </xf>
    <xf numFmtId="183" fontId="9" fillId="0" borderId="6" xfId="15" applyNumberFormat="1" applyFont="1" applyBorder="1" applyAlignment="1">
      <alignment/>
    </xf>
    <xf numFmtId="38" fontId="9" fillId="0" borderId="12" xfId="17" applyFont="1" applyBorder="1" applyAlignment="1" applyProtection="1">
      <alignment/>
      <protection locked="0"/>
    </xf>
    <xf numFmtId="38" fontId="9" fillId="0" borderId="1" xfId="17" applyFont="1" applyBorder="1" applyAlignment="1">
      <alignment/>
    </xf>
    <xf numFmtId="0" fontId="9" fillId="0" borderId="5" xfId="0" applyFont="1" applyBorder="1" applyAlignment="1">
      <alignment horizontal="center"/>
    </xf>
    <xf numFmtId="183" fontId="9" fillId="0" borderId="8" xfId="15" applyNumberFormat="1" applyFont="1" applyBorder="1" applyAlignment="1">
      <alignment/>
    </xf>
    <xf numFmtId="183" fontId="9" fillId="0" borderId="5" xfId="15" applyNumberFormat="1" applyFont="1" applyBorder="1" applyAlignment="1">
      <alignment/>
    </xf>
    <xf numFmtId="0" fontId="9" fillId="0" borderId="3" xfId="0" applyFont="1" applyBorder="1" applyAlignment="1">
      <alignment/>
    </xf>
    <xf numFmtId="38" fontId="9" fillId="0" borderId="3" xfId="17" applyFont="1" applyBorder="1" applyAlignment="1" applyProtection="1">
      <alignment/>
      <protection locked="0"/>
    </xf>
    <xf numFmtId="38" fontId="9" fillId="0" borderId="7" xfId="17" applyFont="1" applyBorder="1" applyAlignment="1" applyProtection="1">
      <alignment/>
      <protection locked="0"/>
    </xf>
    <xf numFmtId="38" fontId="9" fillId="0" borderId="13" xfId="17" applyFont="1" applyBorder="1" applyAlignment="1" applyProtection="1">
      <alignment/>
      <protection locked="0"/>
    </xf>
    <xf numFmtId="38" fontId="9" fillId="0" borderId="13" xfId="17" applyFont="1" applyBorder="1" applyAlignment="1">
      <alignment/>
    </xf>
    <xf numFmtId="38" fontId="9" fillId="0" borderId="9" xfId="17" applyFont="1" applyBorder="1" applyAlignment="1">
      <alignment/>
    </xf>
    <xf numFmtId="183" fontId="9" fillId="0" borderId="2" xfId="15" applyNumberFormat="1" applyFont="1" applyBorder="1" applyAlignment="1">
      <alignment horizontal="center"/>
    </xf>
    <xf numFmtId="177" fontId="9" fillId="0" borderId="6" xfId="0" applyNumberFormat="1" applyFont="1" applyBorder="1" applyAlignment="1">
      <alignment/>
    </xf>
    <xf numFmtId="0" fontId="9" fillId="0" borderId="5" xfId="0" applyFont="1" applyBorder="1" applyAlignment="1">
      <alignment/>
    </xf>
    <xf numFmtId="38" fontId="9" fillId="0" borderId="5" xfId="17" applyFont="1" applyBorder="1" applyAlignment="1">
      <alignment/>
    </xf>
    <xf numFmtId="38" fontId="9" fillId="0" borderId="14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I28" sqref="I28"/>
    </sheetView>
  </sheetViews>
  <sheetFormatPr defaultColWidth="11.00390625" defaultRowHeight="13.5"/>
  <cols>
    <col min="1" max="1" width="26.875" style="9" customWidth="1"/>
    <col min="2" max="2" width="0.2421875" style="9" hidden="1" customWidth="1"/>
    <col min="3" max="3" width="11.25390625" style="9" customWidth="1"/>
    <col min="4" max="4" width="11.25390625" style="9" hidden="1" customWidth="1"/>
    <col min="5" max="5" width="6.375" style="9" customWidth="1"/>
    <col min="6" max="6" width="11.25390625" style="9" customWidth="1"/>
    <col min="7" max="7" width="11.25390625" style="9" hidden="1" customWidth="1"/>
    <col min="8" max="8" width="6.375" style="9" customWidth="1"/>
    <col min="9" max="9" width="11.25390625" style="9" customWidth="1"/>
    <col min="10" max="10" width="11.25390625" style="9" hidden="1" customWidth="1"/>
    <col min="11" max="11" width="6.375" style="9" customWidth="1"/>
    <col min="12" max="12" width="11.25390625" style="9" customWidth="1"/>
    <col min="13" max="13" width="11.25390625" style="9" hidden="1" customWidth="1"/>
    <col min="14" max="14" width="6.375" style="9" customWidth="1"/>
    <col min="15" max="16384" width="8.75390625" style="9" customWidth="1"/>
  </cols>
  <sheetData>
    <row r="1" spans="1:14" s="1" customFormat="1" ht="17.25" customHeight="1">
      <c r="A1" s="2" t="s">
        <v>14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 t="s">
        <v>29</v>
      </c>
    </row>
    <row r="2" spans="1:14" ht="15" customHeight="1">
      <c r="A2" s="10" t="s">
        <v>15</v>
      </c>
      <c r="B2" s="11"/>
      <c r="C2" s="12" t="s">
        <v>16</v>
      </c>
      <c r="D2" s="12"/>
      <c r="E2" s="12"/>
      <c r="F2" s="12" t="s">
        <v>17</v>
      </c>
      <c r="G2" s="12"/>
      <c r="H2" s="12"/>
      <c r="I2" s="12" t="s">
        <v>18</v>
      </c>
      <c r="J2" s="12"/>
      <c r="K2" s="12"/>
      <c r="L2" s="12" t="s">
        <v>19</v>
      </c>
      <c r="M2" s="12"/>
      <c r="N2" s="12"/>
    </row>
    <row r="3" spans="1:14" ht="15" customHeight="1">
      <c r="A3" s="13"/>
      <c r="B3" s="11"/>
      <c r="C3" s="14">
        <v>37803</v>
      </c>
      <c r="D3" s="14">
        <v>37438</v>
      </c>
      <c r="E3" s="15" t="s">
        <v>28</v>
      </c>
      <c r="F3" s="14">
        <v>37803</v>
      </c>
      <c r="G3" s="14">
        <v>37438</v>
      </c>
      <c r="H3" s="15" t="s">
        <v>28</v>
      </c>
      <c r="I3" s="14">
        <v>37803</v>
      </c>
      <c r="J3" s="14">
        <v>37438</v>
      </c>
      <c r="K3" s="15" t="s">
        <v>28</v>
      </c>
      <c r="L3" s="14">
        <v>37803</v>
      </c>
      <c r="M3" s="14">
        <v>37438</v>
      </c>
      <c r="N3" s="15" t="s">
        <v>28</v>
      </c>
    </row>
    <row r="4" spans="1:14" ht="12.75" customHeight="1">
      <c r="A4" s="16" t="s">
        <v>20</v>
      </c>
      <c r="B4" s="17">
        <v>1</v>
      </c>
      <c r="C4" s="18">
        <v>21262041</v>
      </c>
      <c r="D4" s="19">
        <v>37862267</v>
      </c>
      <c r="E4" s="20">
        <f>SUM(C4/D4)</f>
        <v>0.5615628086928868</v>
      </c>
      <c r="F4" s="21">
        <v>1071187</v>
      </c>
      <c r="G4" s="19">
        <v>1812499</v>
      </c>
      <c r="H4" s="20">
        <f>SUM(F4/G4)</f>
        <v>0.5910000502069243</v>
      </c>
      <c r="I4" s="21">
        <v>94212617</v>
      </c>
      <c r="J4" s="19">
        <v>88833585</v>
      </c>
      <c r="K4" s="20">
        <f aca="true" t="shared" si="0" ref="K4:K12">SUM(I4/J4)</f>
        <v>1.0605517834274052</v>
      </c>
      <c r="L4" s="22">
        <f aca="true" t="shared" si="1" ref="L4:M17">+C4+F4+I4</f>
        <v>116545845</v>
      </c>
      <c r="M4" s="17">
        <f t="shared" si="1"/>
        <v>128508351</v>
      </c>
      <c r="N4" s="20">
        <f aca="true" t="shared" si="2" ref="N4:N56">SUM(L4/M4)</f>
        <v>0.9069126176866125</v>
      </c>
    </row>
    <row r="5" spans="1:14" ht="12.75" customHeight="1">
      <c r="A5" s="23" t="s">
        <v>30</v>
      </c>
      <c r="B5" s="24">
        <v>2</v>
      </c>
      <c r="C5" s="18">
        <v>9085763</v>
      </c>
      <c r="D5" s="19">
        <v>17248406</v>
      </c>
      <c r="E5" s="25">
        <f>SUM(C5/D5)</f>
        <v>0.5267595741890584</v>
      </c>
      <c r="F5" s="21">
        <v>299699</v>
      </c>
      <c r="G5" s="19">
        <v>615427</v>
      </c>
      <c r="H5" s="25">
        <f>SUM(F5/G5)</f>
        <v>0.4869773344360907</v>
      </c>
      <c r="I5" s="21">
        <v>49064416</v>
      </c>
      <c r="J5" s="19">
        <v>48901609</v>
      </c>
      <c r="K5" s="25">
        <f t="shared" si="0"/>
        <v>1.0033292769569198</v>
      </c>
      <c r="L5" s="26">
        <f t="shared" si="1"/>
        <v>58449878</v>
      </c>
      <c r="M5" s="24">
        <f t="shared" si="1"/>
        <v>66765442</v>
      </c>
      <c r="N5" s="25">
        <f t="shared" si="2"/>
        <v>0.8754510754231208</v>
      </c>
    </row>
    <row r="6" spans="1:14" ht="12.75" customHeight="1">
      <c r="A6" s="23" t="s">
        <v>31</v>
      </c>
      <c r="B6" s="24">
        <v>3</v>
      </c>
      <c r="C6" s="18">
        <v>8757563</v>
      </c>
      <c r="D6" s="19">
        <v>14078092</v>
      </c>
      <c r="E6" s="25">
        <f aca="true" t="shared" si="3" ref="E6:E26">SUM(C6/D6)</f>
        <v>0.622070306118187</v>
      </c>
      <c r="F6" s="21">
        <v>287215</v>
      </c>
      <c r="G6" s="19">
        <v>1031338</v>
      </c>
      <c r="H6" s="25">
        <f>SUM(F6/G6)</f>
        <v>0.27848775086344146</v>
      </c>
      <c r="I6" s="21">
        <v>29899837</v>
      </c>
      <c r="J6" s="19">
        <v>29256030</v>
      </c>
      <c r="K6" s="25">
        <f t="shared" si="0"/>
        <v>1.022005959113386</v>
      </c>
      <c r="L6" s="26">
        <f t="shared" si="1"/>
        <v>38944615</v>
      </c>
      <c r="M6" s="24">
        <f t="shared" si="1"/>
        <v>44365460</v>
      </c>
      <c r="N6" s="25">
        <f t="shared" si="2"/>
        <v>0.8778138443735284</v>
      </c>
    </row>
    <row r="7" spans="1:14" ht="12.75" customHeight="1">
      <c r="A7" s="23" t="s">
        <v>32</v>
      </c>
      <c r="B7" s="24">
        <v>4</v>
      </c>
      <c r="C7" s="18">
        <v>10469567</v>
      </c>
      <c r="D7" s="19">
        <v>20531716</v>
      </c>
      <c r="E7" s="25">
        <f t="shared" si="3"/>
        <v>0.5099216743500641</v>
      </c>
      <c r="F7" s="21">
        <v>33709</v>
      </c>
      <c r="G7" s="19">
        <v>101707</v>
      </c>
      <c r="H7" s="25">
        <f>SUM(F7/G7)</f>
        <v>0.3314324481107495</v>
      </c>
      <c r="I7" s="21">
        <v>7014382</v>
      </c>
      <c r="J7" s="19">
        <v>7766250</v>
      </c>
      <c r="K7" s="25">
        <f t="shared" si="0"/>
        <v>0.9031877675840979</v>
      </c>
      <c r="L7" s="26">
        <f t="shared" si="1"/>
        <v>17517658</v>
      </c>
      <c r="M7" s="24">
        <f t="shared" si="1"/>
        <v>28399673</v>
      </c>
      <c r="N7" s="25">
        <f t="shared" si="2"/>
        <v>0.6168260458491899</v>
      </c>
    </row>
    <row r="8" spans="1:14" ht="12.75" customHeight="1">
      <c r="A8" s="23" t="s">
        <v>21</v>
      </c>
      <c r="B8" s="24">
        <v>5</v>
      </c>
      <c r="C8" s="18">
        <v>2585325</v>
      </c>
      <c r="D8" s="19">
        <v>5120500</v>
      </c>
      <c r="E8" s="25">
        <f t="shared" si="3"/>
        <v>0.5048969827165316</v>
      </c>
      <c r="F8" s="21">
        <v>3070</v>
      </c>
      <c r="G8" s="19">
        <v>2366</v>
      </c>
      <c r="H8" s="25">
        <f>SUM(F8/G8)</f>
        <v>1.2975486052409129</v>
      </c>
      <c r="I8" s="21">
        <v>25747634</v>
      </c>
      <c r="J8" s="19">
        <v>24088940</v>
      </c>
      <c r="K8" s="25">
        <f t="shared" si="0"/>
        <v>1.068857077148268</v>
      </c>
      <c r="L8" s="26">
        <f t="shared" si="1"/>
        <v>28336029</v>
      </c>
      <c r="M8" s="24">
        <f t="shared" si="1"/>
        <v>29211806</v>
      </c>
      <c r="N8" s="25">
        <f t="shared" si="2"/>
        <v>0.9700197584497172</v>
      </c>
    </row>
    <row r="9" spans="1:14" ht="12.75" customHeight="1">
      <c r="A9" s="23" t="s">
        <v>22</v>
      </c>
      <c r="B9" s="24">
        <v>6</v>
      </c>
      <c r="C9" s="18">
        <v>14400315</v>
      </c>
      <c r="D9" s="19">
        <v>19286070</v>
      </c>
      <c r="E9" s="25">
        <f t="shared" si="3"/>
        <v>0.746669228100904</v>
      </c>
      <c r="F9" s="21">
        <v>0</v>
      </c>
      <c r="G9" s="19">
        <v>0</v>
      </c>
      <c r="H9" s="27" t="str">
        <f>IF(OR(F9=0,G9=0),"　　－　　",ROUND(F9/G9*100,1))</f>
        <v>　　－　　</v>
      </c>
      <c r="I9" s="21">
        <v>935218</v>
      </c>
      <c r="J9" s="19">
        <v>599314</v>
      </c>
      <c r="K9" s="25">
        <f t="shared" si="0"/>
        <v>1.560480816400084</v>
      </c>
      <c r="L9" s="26">
        <f aca="true" t="shared" si="4" ref="L9:M12">+C9+F9+I9</f>
        <v>15335533</v>
      </c>
      <c r="M9" s="24">
        <f t="shared" si="4"/>
        <v>19885384</v>
      </c>
      <c r="N9" s="25">
        <f t="shared" si="2"/>
        <v>0.771196221305055</v>
      </c>
    </row>
    <row r="10" spans="1:14" ht="12.75" customHeight="1">
      <c r="A10" s="23" t="s">
        <v>23</v>
      </c>
      <c r="B10" s="24">
        <v>7</v>
      </c>
      <c r="C10" s="18">
        <v>2910829</v>
      </c>
      <c r="D10" s="19">
        <v>4369901</v>
      </c>
      <c r="E10" s="25">
        <f t="shared" si="3"/>
        <v>0.6661086830113543</v>
      </c>
      <c r="F10" s="21">
        <v>73920</v>
      </c>
      <c r="G10" s="19">
        <v>93969</v>
      </c>
      <c r="H10" s="25">
        <f>SUM(F10/G10)</f>
        <v>0.7866424033457843</v>
      </c>
      <c r="I10" s="21">
        <v>13791004</v>
      </c>
      <c r="J10" s="19">
        <v>12049830</v>
      </c>
      <c r="K10" s="25">
        <f t="shared" si="0"/>
        <v>1.1444978061931164</v>
      </c>
      <c r="L10" s="26">
        <f t="shared" si="4"/>
        <v>16775753</v>
      </c>
      <c r="M10" s="24">
        <f t="shared" si="4"/>
        <v>16513700</v>
      </c>
      <c r="N10" s="25">
        <f t="shared" si="2"/>
        <v>1.0158688240672895</v>
      </c>
    </row>
    <row r="11" spans="1:14" ht="12.75" customHeight="1">
      <c r="A11" s="23" t="s">
        <v>33</v>
      </c>
      <c r="B11" s="24">
        <v>8</v>
      </c>
      <c r="C11" s="18">
        <v>2545445</v>
      </c>
      <c r="D11" s="19">
        <v>5651609</v>
      </c>
      <c r="E11" s="25">
        <f t="shared" si="3"/>
        <v>0.4503929765841905</v>
      </c>
      <c r="F11" s="21">
        <v>75019</v>
      </c>
      <c r="G11" s="19">
        <v>161449</v>
      </c>
      <c r="H11" s="25">
        <f>SUM(F11/G11)</f>
        <v>0.4646606668359668</v>
      </c>
      <c r="I11" s="21">
        <v>11876730</v>
      </c>
      <c r="J11" s="19">
        <v>12348234</v>
      </c>
      <c r="K11" s="25">
        <f t="shared" si="0"/>
        <v>0.9618160783153283</v>
      </c>
      <c r="L11" s="26">
        <f t="shared" si="4"/>
        <v>14497194</v>
      </c>
      <c r="M11" s="24">
        <f t="shared" si="4"/>
        <v>18161292</v>
      </c>
      <c r="N11" s="25">
        <f t="shared" si="2"/>
        <v>0.7982468427907001</v>
      </c>
    </row>
    <row r="12" spans="1:14" ht="12.75" customHeight="1">
      <c r="A12" s="23" t="s">
        <v>34</v>
      </c>
      <c r="B12" s="24">
        <v>9</v>
      </c>
      <c r="C12" s="18">
        <v>7656346</v>
      </c>
      <c r="D12" s="19">
        <v>10405802</v>
      </c>
      <c r="E12" s="25">
        <f t="shared" si="3"/>
        <v>0.7357766369185191</v>
      </c>
      <c r="F12" s="21">
        <v>34988</v>
      </c>
      <c r="G12" s="19">
        <v>171077</v>
      </c>
      <c r="H12" s="25">
        <f>SUM(F12/G12)</f>
        <v>0.20451609509168386</v>
      </c>
      <c r="I12" s="21">
        <v>4053855</v>
      </c>
      <c r="J12" s="19">
        <v>5185121</v>
      </c>
      <c r="K12" s="25">
        <f t="shared" si="0"/>
        <v>0.7818245707284363</v>
      </c>
      <c r="L12" s="26">
        <f t="shared" si="4"/>
        <v>11745189</v>
      </c>
      <c r="M12" s="24">
        <f t="shared" si="4"/>
        <v>15762000</v>
      </c>
      <c r="N12" s="25">
        <f t="shared" si="2"/>
        <v>0.7451585458698134</v>
      </c>
    </row>
    <row r="13" spans="1:14" ht="12.75" customHeight="1">
      <c r="A13" s="23" t="s">
        <v>35</v>
      </c>
      <c r="B13" s="24">
        <v>10</v>
      </c>
      <c r="C13" s="18">
        <v>6291665</v>
      </c>
      <c r="D13" s="19">
        <v>11097134</v>
      </c>
      <c r="E13" s="25">
        <f t="shared" si="3"/>
        <v>0.5669630555060433</v>
      </c>
      <c r="F13" s="21">
        <v>0</v>
      </c>
      <c r="G13" s="19">
        <v>0</v>
      </c>
      <c r="H13" s="27" t="str">
        <f>IF(OR(F13=0,G13=0),"　　－　　",ROUND(F13/G13*100,1))</f>
        <v>　　－　　</v>
      </c>
      <c r="I13" s="21">
        <v>0</v>
      </c>
      <c r="J13" s="19">
        <v>0</v>
      </c>
      <c r="K13" s="27" t="str">
        <f>IF(OR(I13=0,J13=0),"　　－　　",ROUND(I13/J13*100,1))</f>
        <v>　　－　　</v>
      </c>
      <c r="L13" s="26">
        <f t="shared" si="1"/>
        <v>6291665</v>
      </c>
      <c r="M13" s="24">
        <f t="shared" si="1"/>
        <v>11097134</v>
      </c>
      <c r="N13" s="25">
        <f t="shared" si="2"/>
        <v>0.5669630555060433</v>
      </c>
    </row>
    <row r="14" spans="1:14" ht="12.75" customHeight="1">
      <c r="A14" s="23" t="s">
        <v>36</v>
      </c>
      <c r="B14" s="24">
        <v>11</v>
      </c>
      <c r="C14" s="18">
        <v>1173628</v>
      </c>
      <c r="D14" s="19">
        <v>2287825</v>
      </c>
      <c r="E14" s="25">
        <f t="shared" si="3"/>
        <v>0.5129885371477276</v>
      </c>
      <c r="F14" s="21">
        <v>5614</v>
      </c>
      <c r="G14" s="19">
        <v>12826</v>
      </c>
      <c r="H14" s="25">
        <f>SUM(F14/G14)</f>
        <v>0.43770466240449085</v>
      </c>
      <c r="I14" s="21">
        <v>7669527</v>
      </c>
      <c r="J14" s="19">
        <v>7335117</v>
      </c>
      <c r="K14" s="25">
        <f aca="true" t="shared" si="5" ref="K14:K19">SUM(I14/J14)</f>
        <v>1.0455902748381518</v>
      </c>
      <c r="L14" s="26">
        <f>+C14+F14+I14</f>
        <v>8848769</v>
      </c>
      <c r="M14" s="24">
        <f>+D14+G14+J14</f>
        <v>9635768</v>
      </c>
      <c r="N14" s="25">
        <f t="shared" si="2"/>
        <v>0.9183252440282913</v>
      </c>
    </row>
    <row r="15" spans="1:14" ht="12.75" customHeight="1">
      <c r="A15" s="23" t="s">
        <v>37</v>
      </c>
      <c r="B15" s="24">
        <v>12</v>
      </c>
      <c r="C15" s="18">
        <v>547262</v>
      </c>
      <c r="D15" s="19">
        <v>1841939</v>
      </c>
      <c r="E15" s="25">
        <f t="shared" si="3"/>
        <v>0.29711190218568584</v>
      </c>
      <c r="F15" s="21">
        <v>27633</v>
      </c>
      <c r="G15" s="19">
        <v>20786</v>
      </c>
      <c r="H15" s="25">
        <f>SUM(F15/G15)</f>
        <v>1.3294044068122775</v>
      </c>
      <c r="I15" s="21">
        <v>10012391</v>
      </c>
      <c r="J15" s="19">
        <v>9842622</v>
      </c>
      <c r="K15" s="25">
        <f t="shared" si="5"/>
        <v>1.0172483510999406</v>
      </c>
      <c r="L15" s="26">
        <f>+C15+F15+I15</f>
        <v>10587286</v>
      </c>
      <c r="M15" s="24">
        <f>+D15+G15+J15</f>
        <v>11705347</v>
      </c>
      <c r="N15" s="25">
        <f t="shared" si="2"/>
        <v>0.9044828829081274</v>
      </c>
    </row>
    <row r="16" spans="1:14" ht="12.75" customHeight="1">
      <c r="A16" s="23" t="s">
        <v>38</v>
      </c>
      <c r="B16" s="24">
        <v>13</v>
      </c>
      <c r="C16" s="18">
        <v>319155</v>
      </c>
      <c r="D16" s="19">
        <v>855551</v>
      </c>
      <c r="E16" s="25">
        <f t="shared" si="3"/>
        <v>0.37304029800678157</v>
      </c>
      <c r="F16" s="21">
        <v>8886</v>
      </c>
      <c r="G16" s="19">
        <v>15139</v>
      </c>
      <c r="H16" s="25">
        <f>SUM(F16/G16)</f>
        <v>0.586960829645287</v>
      </c>
      <c r="I16" s="21">
        <v>7290779</v>
      </c>
      <c r="J16" s="19">
        <v>6772174</v>
      </c>
      <c r="K16" s="25">
        <f t="shared" si="5"/>
        <v>1.076578806155896</v>
      </c>
      <c r="L16" s="26">
        <f t="shared" si="1"/>
        <v>7618820</v>
      </c>
      <c r="M16" s="24">
        <f t="shared" si="1"/>
        <v>7642864</v>
      </c>
      <c r="N16" s="25">
        <f t="shared" si="2"/>
        <v>0.996854058897293</v>
      </c>
    </row>
    <row r="17" spans="1:14" ht="12.75" customHeight="1">
      <c r="A17" s="23" t="s">
        <v>39</v>
      </c>
      <c r="B17" s="24">
        <v>14</v>
      </c>
      <c r="C17" s="18">
        <v>1582166</v>
      </c>
      <c r="D17" s="28">
        <v>2201397</v>
      </c>
      <c r="E17" s="25">
        <f t="shared" si="3"/>
        <v>0.7187099827972874</v>
      </c>
      <c r="F17" s="21">
        <v>88227</v>
      </c>
      <c r="G17" s="28">
        <v>123070</v>
      </c>
      <c r="H17" s="25">
        <f>SUM(F17/G17)</f>
        <v>0.7168846997643618</v>
      </c>
      <c r="I17" s="21">
        <v>5123774</v>
      </c>
      <c r="J17" s="28">
        <v>3408821</v>
      </c>
      <c r="K17" s="25">
        <f t="shared" si="5"/>
        <v>1.5030927115269472</v>
      </c>
      <c r="L17" s="26">
        <f t="shared" si="1"/>
        <v>6794167</v>
      </c>
      <c r="M17" s="29">
        <f t="shared" si="1"/>
        <v>5733288</v>
      </c>
      <c r="N17" s="25">
        <f t="shared" si="2"/>
        <v>1.1850384979788213</v>
      </c>
    </row>
    <row r="18" spans="1:14" ht="12.75" customHeight="1">
      <c r="A18" s="23" t="s">
        <v>40</v>
      </c>
      <c r="B18" s="24">
        <v>15</v>
      </c>
      <c r="C18" s="18">
        <v>155017</v>
      </c>
      <c r="D18" s="19">
        <v>391597</v>
      </c>
      <c r="E18" s="25">
        <f t="shared" si="3"/>
        <v>0.39585849738379</v>
      </c>
      <c r="F18" s="21">
        <v>0</v>
      </c>
      <c r="G18" s="19">
        <v>0</v>
      </c>
      <c r="H18" s="27" t="str">
        <f aca="true" t="shared" si="6" ref="H18:H28">IF(OR(F18=0,G18=0),"　　－　　",ROUND(F18/G18*100,1))</f>
        <v>　　－　　</v>
      </c>
      <c r="I18" s="21">
        <v>7268800</v>
      </c>
      <c r="J18" s="19">
        <v>6843384</v>
      </c>
      <c r="K18" s="25">
        <f t="shared" si="5"/>
        <v>1.062164566536088</v>
      </c>
      <c r="L18" s="26">
        <f aca="true" t="shared" si="7" ref="L18:L28">+C18+F18+I18</f>
        <v>7423817</v>
      </c>
      <c r="M18" s="24">
        <f aca="true" t="shared" si="8" ref="M18:M28">+D18+G18+J18</f>
        <v>7234981</v>
      </c>
      <c r="N18" s="25">
        <f t="shared" si="2"/>
        <v>1.0261004140853998</v>
      </c>
    </row>
    <row r="19" spans="1:14" ht="12.75" customHeight="1">
      <c r="A19" s="23" t="s">
        <v>41</v>
      </c>
      <c r="B19" s="24">
        <v>16</v>
      </c>
      <c r="C19" s="18">
        <v>1086126</v>
      </c>
      <c r="D19" s="19">
        <v>2317048</v>
      </c>
      <c r="E19" s="25">
        <f t="shared" si="3"/>
        <v>0.46875420794044836</v>
      </c>
      <c r="F19" s="21">
        <v>16465</v>
      </c>
      <c r="G19" s="19">
        <v>12287</v>
      </c>
      <c r="H19" s="25">
        <f>SUM(F19/G19)</f>
        <v>1.3400341824692765</v>
      </c>
      <c r="I19" s="21">
        <v>4488142</v>
      </c>
      <c r="J19" s="19">
        <v>4079253</v>
      </c>
      <c r="K19" s="25">
        <f t="shared" si="5"/>
        <v>1.100236244233932</v>
      </c>
      <c r="L19" s="26">
        <f t="shared" si="7"/>
        <v>5590733</v>
      </c>
      <c r="M19" s="24">
        <f t="shared" si="8"/>
        <v>6408588</v>
      </c>
      <c r="N19" s="25">
        <f t="shared" si="2"/>
        <v>0.8723814044528998</v>
      </c>
    </row>
    <row r="20" spans="1:14" ht="12.75" customHeight="1">
      <c r="A20" s="7" t="s">
        <v>13</v>
      </c>
      <c r="B20" s="24">
        <v>17</v>
      </c>
      <c r="C20" s="18">
        <v>3082440</v>
      </c>
      <c r="D20" s="19">
        <v>5704959</v>
      </c>
      <c r="E20" s="25">
        <f t="shared" si="3"/>
        <v>0.5403088786440008</v>
      </c>
      <c r="F20" s="21">
        <v>0</v>
      </c>
      <c r="G20" s="19">
        <v>0</v>
      </c>
      <c r="H20" s="27" t="str">
        <f t="shared" si="6"/>
        <v>　　－　　</v>
      </c>
      <c r="I20" s="21">
        <v>0</v>
      </c>
      <c r="J20" s="19">
        <v>0</v>
      </c>
      <c r="K20" s="27" t="str">
        <f>IF(OR(I20=0,J20=0),"　　－　　",ROUND(I20/J20*100,1))</f>
        <v>　　－　　</v>
      </c>
      <c r="L20" s="26">
        <f t="shared" si="7"/>
        <v>3082440</v>
      </c>
      <c r="M20" s="24">
        <f t="shared" si="8"/>
        <v>5704959</v>
      </c>
      <c r="N20" s="25">
        <f t="shared" si="2"/>
        <v>0.5403088786440008</v>
      </c>
    </row>
    <row r="21" spans="1:14" ht="12.75" customHeight="1">
      <c r="A21" s="23" t="s">
        <v>24</v>
      </c>
      <c r="B21" s="24">
        <v>18</v>
      </c>
      <c r="C21" s="18">
        <v>2559258</v>
      </c>
      <c r="D21" s="19">
        <v>5940077</v>
      </c>
      <c r="E21" s="25">
        <f t="shared" si="3"/>
        <v>0.4308459301116804</v>
      </c>
      <c r="F21" s="21">
        <v>0</v>
      </c>
      <c r="G21" s="19">
        <v>0</v>
      </c>
      <c r="H21" s="27" t="str">
        <f t="shared" si="6"/>
        <v>　　－　　</v>
      </c>
      <c r="I21" s="21">
        <v>0</v>
      </c>
      <c r="J21" s="19">
        <v>0</v>
      </c>
      <c r="K21" s="27" t="str">
        <f>IF(OR(I21=0,J21=0),"　　－　　",ROUND(I21/J21*100,1))</f>
        <v>　　－　　</v>
      </c>
      <c r="L21" s="26">
        <f t="shared" si="7"/>
        <v>2559258</v>
      </c>
      <c r="M21" s="24">
        <f t="shared" si="8"/>
        <v>5940077</v>
      </c>
      <c r="N21" s="25">
        <f t="shared" si="2"/>
        <v>0.4308459301116804</v>
      </c>
    </row>
    <row r="22" spans="1:14" ht="12.75" customHeight="1">
      <c r="A22" s="7" t="s">
        <v>42</v>
      </c>
      <c r="B22" s="24">
        <v>19</v>
      </c>
      <c r="C22" s="18">
        <v>356854</v>
      </c>
      <c r="D22" s="19">
        <v>1039662</v>
      </c>
      <c r="E22" s="25">
        <f t="shared" si="3"/>
        <v>0.34324039928361333</v>
      </c>
      <c r="F22" s="21">
        <v>2215</v>
      </c>
      <c r="G22" s="19">
        <v>14594</v>
      </c>
      <c r="H22" s="25">
        <f>SUM(F22/G22)</f>
        <v>0.15177470193230094</v>
      </c>
      <c r="I22" s="21">
        <v>3968319</v>
      </c>
      <c r="J22" s="19">
        <v>4214985</v>
      </c>
      <c r="K22" s="25">
        <f aca="true" t="shared" si="9" ref="K22:K38">SUM(I22/J22)</f>
        <v>0.9414787952982039</v>
      </c>
      <c r="L22" s="26">
        <f t="shared" si="7"/>
        <v>4327388</v>
      </c>
      <c r="M22" s="24">
        <f t="shared" si="8"/>
        <v>5269241</v>
      </c>
      <c r="N22" s="25">
        <f t="shared" si="2"/>
        <v>0.8212545222357451</v>
      </c>
    </row>
    <row r="23" spans="1:14" ht="12.75" customHeight="1">
      <c r="A23" s="23" t="s">
        <v>43</v>
      </c>
      <c r="B23" s="24">
        <v>20</v>
      </c>
      <c r="C23" s="18">
        <v>566552</v>
      </c>
      <c r="D23" s="19">
        <v>1153875</v>
      </c>
      <c r="E23" s="25">
        <f t="shared" si="3"/>
        <v>0.49099945834687464</v>
      </c>
      <c r="F23" s="21">
        <v>6660</v>
      </c>
      <c r="G23" s="19">
        <v>3690</v>
      </c>
      <c r="H23" s="25">
        <f>SUM(F23/G23)</f>
        <v>1.8048780487804879</v>
      </c>
      <c r="I23" s="21">
        <v>3968270</v>
      </c>
      <c r="J23" s="19">
        <v>4065620</v>
      </c>
      <c r="K23" s="25">
        <f t="shared" si="9"/>
        <v>0.9760553125968487</v>
      </c>
      <c r="L23" s="26">
        <f t="shared" si="7"/>
        <v>4541482</v>
      </c>
      <c r="M23" s="24">
        <f t="shared" si="8"/>
        <v>5223185</v>
      </c>
      <c r="N23" s="25">
        <f t="shared" si="2"/>
        <v>0.8694851895921741</v>
      </c>
    </row>
    <row r="24" spans="1:15" ht="12.75" customHeight="1">
      <c r="A24" s="23" t="s">
        <v>44</v>
      </c>
      <c r="B24" s="30">
        <v>21</v>
      </c>
      <c r="C24" s="18">
        <v>1290514</v>
      </c>
      <c r="D24" s="19">
        <v>1637626</v>
      </c>
      <c r="E24" s="25">
        <f t="shared" si="3"/>
        <v>0.7880395157380257</v>
      </c>
      <c r="F24" s="21">
        <v>14625</v>
      </c>
      <c r="G24" s="19">
        <v>38745</v>
      </c>
      <c r="H24" s="25">
        <f>SUM(F24/G24)</f>
        <v>0.37746806039488967</v>
      </c>
      <c r="I24" s="21">
        <v>2879071</v>
      </c>
      <c r="J24" s="19">
        <v>2827167</v>
      </c>
      <c r="K24" s="25">
        <f t="shared" si="9"/>
        <v>1.0183590145187744</v>
      </c>
      <c r="L24" s="26">
        <f t="shared" si="7"/>
        <v>4184210</v>
      </c>
      <c r="M24" s="24">
        <f t="shared" si="8"/>
        <v>4503538</v>
      </c>
      <c r="N24" s="25">
        <f t="shared" si="2"/>
        <v>0.9290939701186045</v>
      </c>
      <c r="O24" s="31"/>
    </row>
    <row r="25" spans="1:15" ht="12.75" customHeight="1">
      <c r="A25" s="7" t="s">
        <v>45</v>
      </c>
      <c r="B25" s="24">
        <v>22</v>
      </c>
      <c r="C25" s="18">
        <v>488312</v>
      </c>
      <c r="D25" s="19">
        <v>928669</v>
      </c>
      <c r="E25" s="25">
        <f t="shared" si="3"/>
        <v>0.5258192100737723</v>
      </c>
      <c r="F25" s="21">
        <v>0</v>
      </c>
      <c r="G25" s="19">
        <v>0</v>
      </c>
      <c r="H25" s="27" t="str">
        <f t="shared" si="6"/>
        <v>　　－　　</v>
      </c>
      <c r="I25" s="21">
        <v>3417473</v>
      </c>
      <c r="J25" s="19">
        <v>2911828</v>
      </c>
      <c r="K25" s="25">
        <f t="shared" si="9"/>
        <v>1.1736520838456117</v>
      </c>
      <c r="L25" s="26">
        <f t="shared" si="7"/>
        <v>3905785</v>
      </c>
      <c r="M25" s="24">
        <f t="shared" si="8"/>
        <v>3840497</v>
      </c>
      <c r="N25" s="25">
        <f t="shared" si="2"/>
        <v>1.0169998830880482</v>
      </c>
      <c r="O25" s="31"/>
    </row>
    <row r="26" spans="1:15" ht="12.75" customHeight="1">
      <c r="A26" s="7" t="s">
        <v>46</v>
      </c>
      <c r="B26" s="32">
        <v>23</v>
      </c>
      <c r="C26" s="19">
        <v>3317859</v>
      </c>
      <c r="D26" s="19">
        <v>4320347</v>
      </c>
      <c r="E26" s="25">
        <f t="shared" si="3"/>
        <v>0.7679612308918705</v>
      </c>
      <c r="F26" s="33">
        <v>0</v>
      </c>
      <c r="G26" s="19">
        <v>0</v>
      </c>
      <c r="H26" s="27" t="str">
        <f t="shared" si="6"/>
        <v>　　－　　</v>
      </c>
      <c r="I26" s="33">
        <v>426793</v>
      </c>
      <c r="J26" s="19">
        <v>394647</v>
      </c>
      <c r="K26" s="25">
        <f t="shared" si="9"/>
        <v>1.081455072507836</v>
      </c>
      <c r="L26" s="26">
        <f t="shared" si="7"/>
        <v>3744652</v>
      </c>
      <c r="M26" s="24">
        <f t="shared" si="8"/>
        <v>4714994</v>
      </c>
      <c r="N26" s="25">
        <f t="shared" si="2"/>
        <v>0.7942007985588104</v>
      </c>
      <c r="O26" s="31"/>
    </row>
    <row r="27" spans="1:14" ht="12.75" customHeight="1">
      <c r="A27" s="23" t="s">
        <v>47</v>
      </c>
      <c r="B27" s="30">
        <v>24</v>
      </c>
      <c r="C27" s="18">
        <v>0</v>
      </c>
      <c r="D27" s="19">
        <v>164952</v>
      </c>
      <c r="E27" s="27" t="str">
        <f>IF(OR(C27=0,D27=0),"　　－　　",ROUND(C27/D27*100,1))</f>
        <v>　　－　　</v>
      </c>
      <c r="F27" s="21">
        <v>15436</v>
      </c>
      <c r="G27" s="19">
        <v>87190</v>
      </c>
      <c r="H27" s="25">
        <f>SUM(F27/G27)</f>
        <v>0.17703865122147036</v>
      </c>
      <c r="I27" s="21">
        <v>12001974</v>
      </c>
      <c r="J27" s="19">
        <v>10281060</v>
      </c>
      <c r="K27" s="25">
        <f t="shared" si="9"/>
        <v>1.1673868258720403</v>
      </c>
      <c r="L27" s="26">
        <f t="shared" si="7"/>
        <v>12017410</v>
      </c>
      <c r="M27" s="24">
        <f t="shared" si="8"/>
        <v>10533202</v>
      </c>
      <c r="N27" s="25">
        <f t="shared" si="2"/>
        <v>1.1409075796704553</v>
      </c>
    </row>
    <row r="28" spans="1:14" ht="12.75" customHeight="1">
      <c r="A28" s="23" t="s">
        <v>48</v>
      </c>
      <c r="B28" s="34">
        <v>25</v>
      </c>
      <c r="C28" s="35">
        <v>177150</v>
      </c>
      <c r="D28" s="36">
        <v>294837</v>
      </c>
      <c r="E28" s="37">
        <f>SUM(C28/D28)</f>
        <v>0.6008404643921896</v>
      </c>
      <c r="F28" s="38">
        <v>1107</v>
      </c>
      <c r="G28" s="36">
        <v>2920</v>
      </c>
      <c r="H28" s="37">
        <f>SUM(F28/G28)</f>
        <v>0.3791095890410959</v>
      </c>
      <c r="I28" s="38">
        <v>3293871</v>
      </c>
      <c r="J28" s="36">
        <v>3494970</v>
      </c>
      <c r="K28" s="37">
        <f t="shared" si="9"/>
        <v>0.9424604503042945</v>
      </c>
      <c r="L28" s="39">
        <f t="shared" si="7"/>
        <v>3472128</v>
      </c>
      <c r="M28" s="34">
        <f t="shared" si="8"/>
        <v>3792727</v>
      </c>
      <c r="N28" s="37">
        <f t="shared" si="2"/>
        <v>0.9154700562418545</v>
      </c>
    </row>
    <row r="29" spans="1:14" ht="12.75" customHeight="1">
      <c r="A29" s="40" t="s">
        <v>60</v>
      </c>
      <c r="B29" s="24"/>
      <c r="C29" s="24">
        <f>SUM(C4:C28)</f>
        <v>102667152</v>
      </c>
      <c r="D29" s="24">
        <f>SUM(D4:D28)</f>
        <v>176731858</v>
      </c>
      <c r="E29" s="41">
        <f>SUM(C29/D29)</f>
        <v>0.5809204586079777</v>
      </c>
      <c r="F29" s="24">
        <f>SUM(F4:F28)</f>
        <v>2065675</v>
      </c>
      <c r="G29" s="24">
        <f>SUM(G4:G28)</f>
        <v>4321079</v>
      </c>
      <c r="H29" s="41">
        <f>SUM(F29/G29)</f>
        <v>0.4780461083909829</v>
      </c>
      <c r="I29" s="24">
        <f>SUM(I4:I28)</f>
        <v>308404877</v>
      </c>
      <c r="J29" s="24">
        <f>SUM(J4:J28)</f>
        <v>295500561</v>
      </c>
      <c r="K29" s="41">
        <f t="shared" si="9"/>
        <v>1.0436693451827321</v>
      </c>
      <c r="L29" s="24">
        <f>SUM(L4:L28)</f>
        <v>413137704</v>
      </c>
      <c r="M29" s="24">
        <f>SUM(M4:M28)</f>
        <v>476553498</v>
      </c>
      <c r="N29" s="42">
        <f t="shared" si="2"/>
        <v>0.8669282792673992</v>
      </c>
    </row>
    <row r="30" spans="1:14" ht="12.75" customHeight="1">
      <c r="A30" s="43" t="s">
        <v>49</v>
      </c>
      <c r="B30" s="17">
        <v>26</v>
      </c>
      <c r="C30" s="44">
        <v>681133</v>
      </c>
      <c r="D30" s="45">
        <v>1011882</v>
      </c>
      <c r="E30" s="20">
        <f aca="true" t="shared" si="10" ref="E30:E56">SUM(C30/D30)</f>
        <v>0.6731348121618924</v>
      </c>
      <c r="F30" s="46">
        <v>101791</v>
      </c>
      <c r="G30" s="45">
        <v>106857</v>
      </c>
      <c r="H30" s="20">
        <f>SUM(F30/G30)</f>
        <v>0.9525908457096868</v>
      </c>
      <c r="I30" s="46">
        <v>3079588</v>
      </c>
      <c r="J30" s="45">
        <v>3119530</v>
      </c>
      <c r="K30" s="20">
        <f t="shared" si="9"/>
        <v>0.9871961481377002</v>
      </c>
      <c r="L30" s="47">
        <f aca="true" t="shared" si="11" ref="L30:M35">+C30+F30+I30</f>
        <v>3862512</v>
      </c>
      <c r="M30" s="17">
        <f t="shared" si="11"/>
        <v>4238269</v>
      </c>
      <c r="N30" s="20">
        <f t="shared" si="2"/>
        <v>0.9113418709383477</v>
      </c>
    </row>
    <row r="31" spans="1:14" ht="12.75" customHeight="1">
      <c r="A31" s="7" t="s">
        <v>50</v>
      </c>
      <c r="B31" s="24">
        <v>27</v>
      </c>
      <c r="C31" s="18">
        <v>2692068</v>
      </c>
      <c r="D31" s="19">
        <v>2698171</v>
      </c>
      <c r="E31" s="25">
        <f t="shared" si="10"/>
        <v>0.9977380974000536</v>
      </c>
      <c r="F31" s="21">
        <v>7571</v>
      </c>
      <c r="G31" s="19">
        <v>35109</v>
      </c>
      <c r="H31" s="25">
        <f>SUM(F31/G31)</f>
        <v>0.21564271269475063</v>
      </c>
      <c r="I31" s="21">
        <v>274242</v>
      </c>
      <c r="J31" s="19">
        <v>267598</v>
      </c>
      <c r="K31" s="25">
        <f t="shared" si="9"/>
        <v>1.0248282872069299</v>
      </c>
      <c r="L31" s="48">
        <f t="shared" si="11"/>
        <v>2973881</v>
      </c>
      <c r="M31" s="24">
        <f t="shared" si="11"/>
        <v>3000878</v>
      </c>
      <c r="N31" s="25">
        <f t="shared" si="2"/>
        <v>0.9910036329367605</v>
      </c>
    </row>
    <row r="32" spans="1:14" ht="12.75" customHeight="1">
      <c r="A32" s="7" t="s">
        <v>51</v>
      </c>
      <c r="B32" s="30">
        <v>28</v>
      </c>
      <c r="C32" s="18">
        <v>273573</v>
      </c>
      <c r="D32" s="19">
        <v>433840</v>
      </c>
      <c r="E32" s="25">
        <f t="shared" si="10"/>
        <v>0.63058500829799</v>
      </c>
      <c r="F32" s="21">
        <v>0</v>
      </c>
      <c r="G32" s="19">
        <v>0</v>
      </c>
      <c r="H32" s="27" t="str">
        <f aca="true" t="shared" si="12" ref="H30:H44">IF(OR(F32=0,G32=0),"　　－　　",ROUND(F32/G32*100,1))</f>
        <v>　　－　　</v>
      </c>
      <c r="I32" s="21">
        <v>1471154</v>
      </c>
      <c r="J32" s="19">
        <v>2554292</v>
      </c>
      <c r="K32" s="25">
        <f t="shared" si="9"/>
        <v>0.5759537280780741</v>
      </c>
      <c r="L32" s="48">
        <f t="shared" si="11"/>
        <v>1744727</v>
      </c>
      <c r="M32" s="24">
        <f t="shared" si="11"/>
        <v>2988132</v>
      </c>
      <c r="N32" s="25">
        <f t="shared" si="2"/>
        <v>0.5838855177749845</v>
      </c>
    </row>
    <row r="33" spans="1:14" ht="12.75" customHeight="1">
      <c r="A33" s="7" t="s">
        <v>52</v>
      </c>
      <c r="B33" s="30">
        <v>29</v>
      </c>
      <c r="C33" s="18">
        <v>178273</v>
      </c>
      <c r="D33" s="19">
        <v>497359</v>
      </c>
      <c r="E33" s="25">
        <f t="shared" si="10"/>
        <v>0.35843927625719046</v>
      </c>
      <c r="F33" s="21">
        <v>378</v>
      </c>
      <c r="G33" s="19">
        <v>3497</v>
      </c>
      <c r="H33" s="25">
        <f>SUM(F33/G33)</f>
        <v>0.10809265084358022</v>
      </c>
      <c r="I33" s="21">
        <v>2810483</v>
      </c>
      <c r="J33" s="19">
        <v>2571396</v>
      </c>
      <c r="K33" s="25">
        <f t="shared" si="9"/>
        <v>1.0929794555175476</v>
      </c>
      <c r="L33" s="48">
        <f t="shared" si="11"/>
        <v>2989134</v>
      </c>
      <c r="M33" s="24">
        <f t="shared" si="11"/>
        <v>3072252</v>
      </c>
      <c r="N33" s="25">
        <f t="shared" si="2"/>
        <v>0.9729455786829987</v>
      </c>
    </row>
    <row r="34" spans="1:14" ht="12.75" customHeight="1">
      <c r="A34" s="7" t="s">
        <v>53</v>
      </c>
      <c r="B34" s="30">
        <v>30</v>
      </c>
      <c r="C34" s="18">
        <v>72480</v>
      </c>
      <c r="D34" s="19">
        <v>138525</v>
      </c>
      <c r="E34" s="25">
        <f t="shared" si="10"/>
        <v>0.5232268543584191</v>
      </c>
      <c r="F34" s="21">
        <v>1820</v>
      </c>
      <c r="G34" s="19">
        <v>4961</v>
      </c>
      <c r="H34" s="25">
        <f>SUM(F34/G34)</f>
        <v>0.366861519854868</v>
      </c>
      <c r="I34" s="21">
        <v>2885770</v>
      </c>
      <c r="J34" s="19">
        <v>2963976</v>
      </c>
      <c r="K34" s="25">
        <f t="shared" si="9"/>
        <v>0.973614496203748</v>
      </c>
      <c r="L34" s="48">
        <f t="shared" si="11"/>
        <v>2960070</v>
      </c>
      <c r="M34" s="24">
        <f t="shared" si="11"/>
        <v>3107462</v>
      </c>
      <c r="N34" s="25">
        <f t="shared" si="2"/>
        <v>0.9525683660813873</v>
      </c>
    </row>
    <row r="35" spans="1:14" ht="12.75" customHeight="1">
      <c r="A35" s="23" t="s">
        <v>54</v>
      </c>
      <c r="B35" s="30">
        <v>31</v>
      </c>
      <c r="C35" s="18">
        <v>2286850</v>
      </c>
      <c r="D35" s="19">
        <v>2369930</v>
      </c>
      <c r="E35" s="25">
        <f t="shared" si="10"/>
        <v>0.9649441122733583</v>
      </c>
      <c r="F35" s="21">
        <v>0</v>
      </c>
      <c r="G35" s="19">
        <v>0</v>
      </c>
      <c r="H35" s="27" t="str">
        <f t="shared" si="12"/>
        <v>　　－　　</v>
      </c>
      <c r="I35" s="21">
        <v>282237</v>
      </c>
      <c r="J35" s="19">
        <v>208869</v>
      </c>
      <c r="K35" s="25">
        <f t="shared" si="9"/>
        <v>1.3512632319779383</v>
      </c>
      <c r="L35" s="48">
        <f t="shared" si="11"/>
        <v>2569087</v>
      </c>
      <c r="M35" s="24">
        <f t="shared" si="11"/>
        <v>2578799</v>
      </c>
      <c r="N35" s="25">
        <f t="shared" si="2"/>
        <v>0.9962339057832735</v>
      </c>
    </row>
    <row r="36" spans="1:14" ht="12.75" customHeight="1">
      <c r="A36" s="23" t="s">
        <v>55</v>
      </c>
      <c r="B36" s="30">
        <v>32</v>
      </c>
      <c r="C36" s="18">
        <v>427125</v>
      </c>
      <c r="D36" s="19">
        <v>771300</v>
      </c>
      <c r="E36" s="25">
        <f t="shared" si="10"/>
        <v>0.5537728510307274</v>
      </c>
      <c r="F36" s="21">
        <v>0</v>
      </c>
      <c r="G36" s="19">
        <v>0</v>
      </c>
      <c r="H36" s="27" t="str">
        <f t="shared" si="12"/>
        <v>　　－　　</v>
      </c>
      <c r="I36" s="21">
        <v>2011452</v>
      </c>
      <c r="J36" s="19">
        <v>1827516</v>
      </c>
      <c r="K36" s="25">
        <f t="shared" si="9"/>
        <v>1.1006480928210751</v>
      </c>
      <c r="L36" s="48">
        <f aca="true" t="shared" si="13" ref="L36:M38">+C36+F36+I36</f>
        <v>2438577</v>
      </c>
      <c r="M36" s="24">
        <f t="shared" si="13"/>
        <v>2598816</v>
      </c>
      <c r="N36" s="25">
        <f t="shared" si="2"/>
        <v>0.9383415370691884</v>
      </c>
    </row>
    <row r="37" spans="1:14" ht="12.75" customHeight="1">
      <c r="A37" s="7" t="s">
        <v>56</v>
      </c>
      <c r="B37" s="30">
        <v>33</v>
      </c>
      <c r="C37" s="18">
        <v>453016</v>
      </c>
      <c r="D37" s="19">
        <v>986131</v>
      </c>
      <c r="E37" s="25">
        <f t="shared" si="10"/>
        <v>0.45938724165450634</v>
      </c>
      <c r="F37" s="21">
        <v>0</v>
      </c>
      <c r="G37" s="19">
        <v>0</v>
      </c>
      <c r="H37" s="27" t="str">
        <f t="shared" si="12"/>
        <v>　　－　　</v>
      </c>
      <c r="I37" s="21">
        <v>6556815</v>
      </c>
      <c r="J37" s="19">
        <v>6025520</v>
      </c>
      <c r="K37" s="25">
        <f t="shared" si="9"/>
        <v>1.088174132688963</v>
      </c>
      <c r="L37" s="48">
        <f t="shared" si="13"/>
        <v>7009831</v>
      </c>
      <c r="M37" s="24">
        <f t="shared" si="13"/>
        <v>7011651</v>
      </c>
      <c r="N37" s="25">
        <f t="shared" si="2"/>
        <v>0.9997404320323416</v>
      </c>
    </row>
    <row r="38" spans="1:14" ht="12.75" customHeight="1">
      <c r="A38" s="7" t="s">
        <v>57</v>
      </c>
      <c r="B38" s="30">
        <v>34</v>
      </c>
      <c r="C38" s="18">
        <v>1964211</v>
      </c>
      <c r="D38" s="19">
        <v>2723753</v>
      </c>
      <c r="E38" s="25">
        <f t="shared" si="10"/>
        <v>0.721141381028309</v>
      </c>
      <c r="F38" s="21">
        <v>0</v>
      </c>
      <c r="G38" s="19">
        <v>0</v>
      </c>
      <c r="H38" s="27" t="str">
        <f t="shared" si="12"/>
        <v>　　－　　</v>
      </c>
      <c r="I38" s="21">
        <v>202541</v>
      </c>
      <c r="J38" s="19">
        <v>191161</v>
      </c>
      <c r="K38" s="25">
        <f t="shared" si="9"/>
        <v>1.0595309712755216</v>
      </c>
      <c r="L38" s="48">
        <f t="shared" si="13"/>
        <v>2166752</v>
      </c>
      <c r="M38" s="24">
        <f t="shared" si="13"/>
        <v>2914914</v>
      </c>
      <c r="N38" s="25">
        <f t="shared" si="2"/>
        <v>0.7433330794664954</v>
      </c>
    </row>
    <row r="39" spans="1:14" ht="12.75" customHeight="1">
      <c r="A39" s="7" t="s">
        <v>58</v>
      </c>
      <c r="B39" s="30">
        <v>35</v>
      </c>
      <c r="C39" s="18">
        <v>2476001</v>
      </c>
      <c r="D39" s="19">
        <v>2912943</v>
      </c>
      <c r="E39" s="25">
        <f t="shared" si="10"/>
        <v>0.8499998111875172</v>
      </c>
      <c r="F39" s="21">
        <v>0</v>
      </c>
      <c r="G39" s="19">
        <v>0</v>
      </c>
      <c r="H39" s="27" t="str">
        <f t="shared" si="12"/>
        <v>　　－　　</v>
      </c>
      <c r="I39" s="21">
        <v>0</v>
      </c>
      <c r="J39" s="19">
        <v>0</v>
      </c>
      <c r="K39" s="27" t="str">
        <f>IF(OR(I39=0,J39=0),"　　－　　",ROUND(I39/J39*100,1))</f>
        <v>　　－　　</v>
      </c>
      <c r="L39" s="48">
        <f aca="true" t="shared" si="14" ref="L39:M44">+C39+F39+I39</f>
        <v>2476001</v>
      </c>
      <c r="M39" s="24">
        <f t="shared" si="14"/>
        <v>2912943</v>
      </c>
      <c r="N39" s="25">
        <f t="shared" si="2"/>
        <v>0.8499998111875172</v>
      </c>
    </row>
    <row r="40" spans="1:14" ht="12.75" customHeight="1">
      <c r="A40" s="6" t="s">
        <v>25</v>
      </c>
      <c r="B40" s="30">
        <v>36</v>
      </c>
      <c r="C40" s="18">
        <v>2682967</v>
      </c>
      <c r="D40" s="19">
        <v>3164726</v>
      </c>
      <c r="E40" s="25">
        <f t="shared" si="10"/>
        <v>0.8477722873954965</v>
      </c>
      <c r="F40" s="21">
        <v>5517</v>
      </c>
      <c r="G40" s="19">
        <v>4767</v>
      </c>
      <c r="H40" s="25">
        <f>SUM(F40/G40)</f>
        <v>1.157331655129012</v>
      </c>
      <c r="I40" s="21">
        <v>1041267</v>
      </c>
      <c r="J40" s="19">
        <v>857056</v>
      </c>
      <c r="K40" s="25">
        <f>SUM(I40/J40)</f>
        <v>1.2149346133741552</v>
      </c>
      <c r="L40" s="48">
        <f t="shared" si="14"/>
        <v>3729751</v>
      </c>
      <c r="M40" s="24">
        <f t="shared" si="14"/>
        <v>4026549</v>
      </c>
      <c r="N40" s="25">
        <f t="shared" si="2"/>
        <v>0.9262897334665492</v>
      </c>
    </row>
    <row r="41" spans="1:14" ht="12.75" customHeight="1">
      <c r="A41" s="7" t="s">
        <v>59</v>
      </c>
      <c r="B41" s="30">
        <v>37</v>
      </c>
      <c r="C41" s="18">
        <v>442301</v>
      </c>
      <c r="D41" s="19">
        <v>950709</v>
      </c>
      <c r="E41" s="25">
        <f t="shared" si="10"/>
        <v>0.4652327894234724</v>
      </c>
      <c r="F41" s="21">
        <v>577</v>
      </c>
      <c r="G41" s="19">
        <v>2092</v>
      </c>
      <c r="H41" s="25">
        <f>SUM(F41/G41)</f>
        <v>0.27581261950286806</v>
      </c>
      <c r="I41" s="21">
        <v>2475371</v>
      </c>
      <c r="J41" s="19">
        <v>2286732</v>
      </c>
      <c r="K41" s="25">
        <f>SUM(I41/J41)</f>
        <v>1.0824928325663</v>
      </c>
      <c r="L41" s="48">
        <f t="shared" si="14"/>
        <v>2918249</v>
      </c>
      <c r="M41" s="24">
        <f t="shared" si="14"/>
        <v>3239533</v>
      </c>
      <c r="N41" s="25">
        <f t="shared" si="2"/>
        <v>0.9008239767892471</v>
      </c>
    </row>
    <row r="42" spans="1:14" ht="12.75" customHeight="1">
      <c r="A42" s="7" t="s">
        <v>26</v>
      </c>
      <c r="B42" s="30">
        <v>38</v>
      </c>
      <c r="C42" s="18">
        <v>2288305</v>
      </c>
      <c r="D42" s="19">
        <v>2801619</v>
      </c>
      <c r="E42" s="25">
        <f t="shared" si="10"/>
        <v>0.8167795121320922</v>
      </c>
      <c r="F42" s="21">
        <v>0</v>
      </c>
      <c r="G42" s="19">
        <v>0</v>
      </c>
      <c r="H42" s="27" t="str">
        <f t="shared" si="12"/>
        <v>　　－　　</v>
      </c>
      <c r="I42" s="21">
        <v>0</v>
      </c>
      <c r="J42" s="19">
        <v>0</v>
      </c>
      <c r="K42" s="27" t="str">
        <f>IF(OR(I42=0,J42=0),"　　－　　",ROUND(I42/J42*100,1))</f>
        <v>　　－　　</v>
      </c>
      <c r="L42" s="48">
        <f t="shared" si="14"/>
        <v>2288305</v>
      </c>
      <c r="M42" s="24">
        <f t="shared" si="14"/>
        <v>2801619</v>
      </c>
      <c r="N42" s="25">
        <f t="shared" si="2"/>
        <v>0.8167795121320922</v>
      </c>
    </row>
    <row r="43" spans="1:14" ht="12.75" customHeight="1">
      <c r="A43" s="7" t="s">
        <v>0</v>
      </c>
      <c r="B43" s="30">
        <v>39</v>
      </c>
      <c r="C43" s="18">
        <v>1252638</v>
      </c>
      <c r="D43" s="19">
        <v>2395613</v>
      </c>
      <c r="E43" s="25">
        <f t="shared" si="10"/>
        <v>0.5228882962314865</v>
      </c>
      <c r="F43" s="21">
        <v>0</v>
      </c>
      <c r="G43" s="19">
        <v>0</v>
      </c>
      <c r="H43" s="27" t="str">
        <f t="shared" si="12"/>
        <v>　　－　　</v>
      </c>
      <c r="I43" s="21">
        <v>163835</v>
      </c>
      <c r="J43" s="19">
        <v>200444</v>
      </c>
      <c r="K43" s="25">
        <f aca="true" t="shared" si="15" ref="K43:K56">SUM(I43/J43)</f>
        <v>0.81736045977929</v>
      </c>
      <c r="L43" s="48">
        <f t="shared" si="14"/>
        <v>1416473</v>
      </c>
      <c r="M43" s="24">
        <f t="shared" si="14"/>
        <v>2596057</v>
      </c>
      <c r="N43" s="25">
        <f t="shared" si="2"/>
        <v>0.5456247686395176</v>
      </c>
    </row>
    <row r="44" spans="1:14" ht="12.75" customHeight="1">
      <c r="A44" s="7" t="s">
        <v>1</v>
      </c>
      <c r="B44" s="30">
        <v>40</v>
      </c>
      <c r="C44" s="18">
        <v>1542791</v>
      </c>
      <c r="D44" s="19">
        <v>1872024</v>
      </c>
      <c r="E44" s="25">
        <f t="shared" si="10"/>
        <v>0.8241299256847134</v>
      </c>
      <c r="F44" s="21">
        <v>0</v>
      </c>
      <c r="G44" s="19">
        <v>0</v>
      </c>
      <c r="H44" s="27" t="str">
        <f t="shared" si="12"/>
        <v>　　－　　</v>
      </c>
      <c r="I44" s="21">
        <v>69010</v>
      </c>
      <c r="J44" s="19">
        <v>47108</v>
      </c>
      <c r="K44" s="25">
        <f t="shared" si="15"/>
        <v>1.4649316464294813</v>
      </c>
      <c r="L44" s="48">
        <f t="shared" si="14"/>
        <v>1611801</v>
      </c>
      <c r="M44" s="24">
        <f t="shared" si="14"/>
        <v>1919132</v>
      </c>
      <c r="N44" s="25">
        <f t="shared" si="2"/>
        <v>0.8398593739252954</v>
      </c>
    </row>
    <row r="45" spans="1:14" ht="12.75" customHeight="1">
      <c r="A45" s="7" t="s">
        <v>2</v>
      </c>
      <c r="B45" s="30">
        <v>42</v>
      </c>
      <c r="C45" s="18">
        <v>628214</v>
      </c>
      <c r="D45" s="19">
        <v>712835</v>
      </c>
      <c r="E45" s="25">
        <f t="shared" si="10"/>
        <v>0.8812894989724129</v>
      </c>
      <c r="F45" s="21">
        <v>90332</v>
      </c>
      <c r="G45" s="19">
        <v>94019</v>
      </c>
      <c r="H45" s="25">
        <f>SUM(F45/G45)</f>
        <v>0.9607845222774121</v>
      </c>
      <c r="I45" s="21">
        <v>1200591</v>
      </c>
      <c r="J45" s="19">
        <v>991342</v>
      </c>
      <c r="K45" s="25">
        <f t="shared" si="15"/>
        <v>1.2110765003399433</v>
      </c>
      <c r="L45" s="48">
        <f aca="true" t="shared" si="16" ref="L45:M48">+C45+F45+I45</f>
        <v>1919137</v>
      </c>
      <c r="M45" s="24">
        <f t="shared" si="16"/>
        <v>1798196</v>
      </c>
      <c r="N45" s="25">
        <f t="shared" si="2"/>
        <v>1.0672568507548676</v>
      </c>
    </row>
    <row r="46" spans="1:14" ht="12.75" customHeight="1">
      <c r="A46" s="7" t="s">
        <v>3</v>
      </c>
      <c r="B46" s="30">
        <v>41</v>
      </c>
      <c r="C46" s="18">
        <v>172170</v>
      </c>
      <c r="D46" s="19">
        <v>253222</v>
      </c>
      <c r="E46" s="25">
        <f t="shared" si="10"/>
        <v>0.6799172267812433</v>
      </c>
      <c r="F46" s="21">
        <v>9223</v>
      </c>
      <c r="G46" s="19">
        <v>10788</v>
      </c>
      <c r="H46" s="25">
        <f>SUM(F46/G46)</f>
        <v>0.8549314052651094</v>
      </c>
      <c r="I46" s="21">
        <v>2856057</v>
      </c>
      <c r="J46" s="19">
        <v>2090498</v>
      </c>
      <c r="K46" s="25">
        <f t="shared" si="15"/>
        <v>1.3662089129001798</v>
      </c>
      <c r="L46" s="48">
        <f>+C46+F46+I46</f>
        <v>3037450</v>
      </c>
      <c r="M46" s="24">
        <f>+D46+G46+J46</f>
        <v>2354508</v>
      </c>
      <c r="N46" s="25">
        <f t="shared" si="2"/>
        <v>1.290057200909914</v>
      </c>
    </row>
    <row r="47" spans="1:14" ht="12.75" customHeight="1">
      <c r="A47" s="7" t="s">
        <v>4</v>
      </c>
      <c r="B47" s="30">
        <v>43</v>
      </c>
      <c r="C47" s="18">
        <v>0</v>
      </c>
      <c r="D47" s="19">
        <v>0</v>
      </c>
      <c r="E47" s="49" t="s">
        <v>27</v>
      </c>
      <c r="F47" s="21">
        <v>0</v>
      </c>
      <c r="G47" s="19">
        <v>0</v>
      </c>
      <c r="H47" s="27" t="str">
        <f>IF(OR(F47=0,G47=0),"　　－　　",ROUND(F47/G47*100,1))</f>
        <v>　　－　　</v>
      </c>
      <c r="I47" s="21">
        <v>1899442</v>
      </c>
      <c r="J47" s="19">
        <v>1915790</v>
      </c>
      <c r="K47" s="25">
        <f t="shared" si="15"/>
        <v>0.9914667056410149</v>
      </c>
      <c r="L47" s="48">
        <f t="shared" si="16"/>
        <v>1899442</v>
      </c>
      <c r="M47" s="24">
        <f t="shared" si="16"/>
        <v>1915790</v>
      </c>
      <c r="N47" s="25">
        <f t="shared" si="2"/>
        <v>0.9914667056410149</v>
      </c>
    </row>
    <row r="48" spans="1:14" ht="12.75" customHeight="1">
      <c r="A48" s="7" t="s">
        <v>5</v>
      </c>
      <c r="B48" s="30">
        <v>44</v>
      </c>
      <c r="C48" s="18">
        <v>199776</v>
      </c>
      <c r="D48" s="19">
        <v>365610</v>
      </c>
      <c r="E48" s="25">
        <f t="shared" si="10"/>
        <v>0.546418314597522</v>
      </c>
      <c r="F48" s="21">
        <v>0</v>
      </c>
      <c r="G48" s="19">
        <v>0</v>
      </c>
      <c r="H48" s="27" t="str">
        <f>IF(OR(F48=0,G48=0),"　　－　　",ROUND(F48/G48*100,1))</f>
        <v>　　－　　</v>
      </c>
      <c r="I48" s="21">
        <v>1970017</v>
      </c>
      <c r="J48" s="19">
        <v>1976909</v>
      </c>
      <c r="K48" s="25">
        <f t="shared" si="15"/>
        <v>0.9965137494947921</v>
      </c>
      <c r="L48" s="48">
        <f t="shared" si="16"/>
        <v>2169793</v>
      </c>
      <c r="M48" s="24">
        <f t="shared" si="16"/>
        <v>2342519</v>
      </c>
      <c r="N48" s="25">
        <f t="shared" si="2"/>
        <v>0.9262648456640052</v>
      </c>
    </row>
    <row r="49" spans="1:14" ht="12.75" customHeight="1">
      <c r="A49" s="7" t="s">
        <v>6</v>
      </c>
      <c r="B49" s="30">
        <v>45</v>
      </c>
      <c r="C49" s="18">
        <v>1186623</v>
      </c>
      <c r="D49" s="19">
        <v>1320612</v>
      </c>
      <c r="E49" s="25">
        <f t="shared" si="10"/>
        <v>0.8985402222605883</v>
      </c>
      <c r="F49" s="21">
        <v>0</v>
      </c>
      <c r="G49" s="19">
        <v>0</v>
      </c>
      <c r="H49" s="27" t="str">
        <f aca="true" t="shared" si="17" ref="H49:H54">IF(OR(F49=0,G49=0),"　　－　　",ROUND(F49/G49*100,1))</f>
        <v>　　－　　</v>
      </c>
      <c r="I49" s="21">
        <v>334774</v>
      </c>
      <c r="J49" s="19">
        <v>374289</v>
      </c>
      <c r="K49" s="25">
        <f t="shared" si="15"/>
        <v>0.8944264993093572</v>
      </c>
      <c r="L49" s="48">
        <f aca="true" t="shared" si="18" ref="L49:M54">+C49+F49+I49</f>
        <v>1521397</v>
      </c>
      <c r="M49" s="24">
        <f t="shared" si="18"/>
        <v>1694901</v>
      </c>
      <c r="N49" s="25">
        <f t="shared" si="2"/>
        <v>0.8976317790832621</v>
      </c>
    </row>
    <row r="50" spans="1:14" ht="12.75" customHeight="1">
      <c r="A50" s="7" t="s">
        <v>7</v>
      </c>
      <c r="B50" s="30">
        <v>46</v>
      </c>
      <c r="C50" s="18">
        <v>342090</v>
      </c>
      <c r="D50" s="19">
        <v>375669</v>
      </c>
      <c r="E50" s="25">
        <f t="shared" si="10"/>
        <v>0.9106154620157639</v>
      </c>
      <c r="F50" s="21">
        <v>0</v>
      </c>
      <c r="G50" s="19">
        <v>0</v>
      </c>
      <c r="H50" s="27" t="str">
        <f t="shared" si="17"/>
        <v>　　－　　</v>
      </c>
      <c r="I50" s="21">
        <v>1152252</v>
      </c>
      <c r="J50" s="19">
        <v>1209036</v>
      </c>
      <c r="K50" s="25">
        <f t="shared" si="15"/>
        <v>0.9530336565660575</v>
      </c>
      <c r="L50" s="48">
        <f t="shared" si="18"/>
        <v>1494342</v>
      </c>
      <c r="M50" s="24">
        <f t="shared" si="18"/>
        <v>1584705</v>
      </c>
      <c r="N50" s="25">
        <f t="shared" si="2"/>
        <v>0.9429780306113756</v>
      </c>
    </row>
    <row r="51" spans="1:14" ht="12.75" customHeight="1">
      <c r="A51" s="7" t="s">
        <v>8</v>
      </c>
      <c r="B51" s="30">
        <v>47</v>
      </c>
      <c r="C51" s="18">
        <v>1004289</v>
      </c>
      <c r="D51" s="19">
        <v>1617775</v>
      </c>
      <c r="E51" s="25">
        <f t="shared" si="10"/>
        <v>0.6207841016210536</v>
      </c>
      <c r="F51" s="21">
        <v>0</v>
      </c>
      <c r="G51" s="19">
        <v>0</v>
      </c>
      <c r="H51" s="27" t="str">
        <f>IF(OR(F51=0,G51=0),"　　－　　",ROUND(F51/G51*100,1))</f>
        <v>　　－　　</v>
      </c>
      <c r="I51" s="21">
        <v>177</v>
      </c>
      <c r="J51" s="19">
        <v>51</v>
      </c>
      <c r="K51" s="25">
        <f t="shared" si="15"/>
        <v>3.4705882352941178</v>
      </c>
      <c r="L51" s="48">
        <f>+C51+F51+I51</f>
        <v>1004466</v>
      </c>
      <c r="M51" s="24">
        <f>+D51+G51+J51</f>
        <v>1617826</v>
      </c>
      <c r="N51" s="25">
        <f t="shared" si="2"/>
        <v>0.6208739382356323</v>
      </c>
    </row>
    <row r="52" spans="1:14" ht="12.75" customHeight="1">
      <c r="A52" s="7" t="s">
        <v>9</v>
      </c>
      <c r="B52" s="7">
        <v>48</v>
      </c>
      <c r="C52" s="19">
        <v>540475</v>
      </c>
      <c r="D52" s="19">
        <v>707068</v>
      </c>
      <c r="E52" s="25">
        <f t="shared" si="10"/>
        <v>0.7643889979464493</v>
      </c>
      <c r="F52" s="33">
        <v>0</v>
      </c>
      <c r="G52" s="19">
        <v>0</v>
      </c>
      <c r="H52" s="27" t="str">
        <f t="shared" si="17"/>
        <v>　　－　　</v>
      </c>
      <c r="I52" s="33">
        <v>706735</v>
      </c>
      <c r="J52" s="19">
        <v>673737</v>
      </c>
      <c r="K52" s="25">
        <f t="shared" si="15"/>
        <v>1.0489775683983513</v>
      </c>
      <c r="L52" s="48">
        <f t="shared" si="18"/>
        <v>1247210</v>
      </c>
      <c r="M52" s="24">
        <f t="shared" si="18"/>
        <v>1380805</v>
      </c>
      <c r="N52" s="25">
        <f t="shared" si="2"/>
        <v>0.9032484673795359</v>
      </c>
    </row>
    <row r="53" spans="1:14" ht="12.75" customHeight="1">
      <c r="A53" s="7" t="s">
        <v>10</v>
      </c>
      <c r="B53" s="30">
        <v>49</v>
      </c>
      <c r="C53" s="18">
        <v>945874</v>
      </c>
      <c r="D53" s="19">
        <v>953342</v>
      </c>
      <c r="E53" s="25">
        <f t="shared" si="10"/>
        <v>0.9921665047800264</v>
      </c>
      <c r="F53" s="21">
        <v>873</v>
      </c>
      <c r="G53" s="19">
        <v>11763</v>
      </c>
      <c r="H53" s="25">
        <f>SUM(F53/G53)</f>
        <v>0.07421576128538639</v>
      </c>
      <c r="I53" s="21">
        <v>361197</v>
      </c>
      <c r="J53" s="19">
        <v>390494</v>
      </c>
      <c r="K53" s="25">
        <f t="shared" si="15"/>
        <v>0.9249745194548443</v>
      </c>
      <c r="L53" s="48">
        <f t="shared" si="18"/>
        <v>1307944</v>
      </c>
      <c r="M53" s="24">
        <f t="shared" si="18"/>
        <v>1355599</v>
      </c>
      <c r="N53" s="25">
        <f t="shared" si="2"/>
        <v>0.9648457987944813</v>
      </c>
    </row>
    <row r="54" spans="1:14" ht="12.75" customHeight="1">
      <c r="A54" s="7" t="s">
        <v>11</v>
      </c>
      <c r="B54" s="30">
        <v>50</v>
      </c>
      <c r="C54" s="18">
        <v>41144</v>
      </c>
      <c r="D54" s="19">
        <v>121698</v>
      </c>
      <c r="E54" s="37">
        <f t="shared" si="10"/>
        <v>0.3380827951157784</v>
      </c>
      <c r="F54" s="21">
        <v>0</v>
      </c>
      <c r="G54" s="19">
        <v>0</v>
      </c>
      <c r="H54" s="50" t="str">
        <f t="shared" si="17"/>
        <v>　　－　　</v>
      </c>
      <c r="I54" s="21">
        <v>803891</v>
      </c>
      <c r="J54" s="19">
        <v>852009</v>
      </c>
      <c r="K54" s="37">
        <f t="shared" si="15"/>
        <v>0.9435240707551211</v>
      </c>
      <c r="L54" s="48">
        <f t="shared" si="18"/>
        <v>845035</v>
      </c>
      <c r="M54" s="24">
        <f t="shared" si="18"/>
        <v>973707</v>
      </c>
      <c r="N54" s="25">
        <f t="shared" si="2"/>
        <v>0.8678534713214551</v>
      </c>
    </row>
    <row r="55" spans="1:14" ht="12.75" customHeight="1">
      <c r="A55" s="40" t="s">
        <v>60</v>
      </c>
      <c r="B55" s="51"/>
      <c r="C55" s="52">
        <f>SUM(C30:C54)</f>
        <v>24774387</v>
      </c>
      <c r="D55" s="52">
        <f>SUM(D30:D54)</f>
        <v>32156356</v>
      </c>
      <c r="E55" s="41">
        <f t="shared" si="10"/>
        <v>0.770435151296372</v>
      </c>
      <c r="F55" s="52">
        <f>SUM(F30:F54)</f>
        <v>218082</v>
      </c>
      <c r="G55" s="52">
        <f>SUM(G30:G54)</f>
        <v>273853</v>
      </c>
      <c r="H55" s="42">
        <f>SUM(F55/G55)</f>
        <v>0.7963469452589528</v>
      </c>
      <c r="I55" s="52">
        <f>SUM(I30:I54)</f>
        <v>34608898</v>
      </c>
      <c r="J55" s="52">
        <f>SUM(J30:J54)</f>
        <v>33595353</v>
      </c>
      <c r="K55" s="41">
        <f t="shared" si="15"/>
        <v>1.030169202270326</v>
      </c>
      <c r="L55" s="52">
        <f>SUM(L30:L54)</f>
        <v>59601367</v>
      </c>
      <c r="M55" s="53">
        <f>SUM(M30:M54)</f>
        <v>66025562</v>
      </c>
      <c r="N55" s="42">
        <f t="shared" si="2"/>
        <v>0.9027013961653215</v>
      </c>
    </row>
    <row r="56" spans="1:16" ht="12.75" customHeight="1">
      <c r="A56" s="40" t="s">
        <v>61</v>
      </c>
      <c r="B56" s="51"/>
      <c r="C56" s="52">
        <f>C29+C55</f>
        <v>127441539</v>
      </c>
      <c r="D56" s="52">
        <f>D29+D55</f>
        <v>208888214</v>
      </c>
      <c r="E56" s="42">
        <f t="shared" si="10"/>
        <v>0.6100944450604571</v>
      </c>
      <c r="F56" s="52">
        <f>F29+F55</f>
        <v>2283757</v>
      </c>
      <c r="G56" s="52">
        <f>G29+G55</f>
        <v>4594932</v>
      </c>
      <c r="H56" s="42">
        <f>SUM(F56/G56)</f>
        <v>0.4970164955651139</v>
      </c>
      <c r="I56" s="52">
        <f>I29+I55</f>
        <v>343013775</v>
      </c>
      <c r="J56" s="52">
        <f>J29+J55</f>
        <v>329095914</v>
      </c>
      <c r="K56" s="42">
        <f t="shared" si="15"/>
        <v>1.0422911996409654</v>
      </c>
      <c r="L56" s="52">
        <f>L29+L55</f>
        <v>472739071</v>
      </c>
      <c r="M56" s="53">
        <f>M29+M55</f>
        <v>542579060</v>
      </c>
      <c r="N56" s="37">
        <f t="shared" si="2"/>
        <v>0.8712814515915892</v>
      </c>
      <c r="O56" s="31"/>
      <c r="P56" s="31"/>
    </row>
    <row r="57" ht="12.75" customHeight="1">
      <c r="A57" s="8" t="s">
        <v>12</v>
      </c>
    </row>
  </sheetData>
  <mergeCells count="1">
    <mergeCell ref="A2:A3"/>
  </mergeCells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</cp:lastModifiedBy>
  <cp:lastPrinted>2003-09-10T16:11:29Z</cp:lastPrinted>
  <dcterms:created xsi:type="dcterms:W3CDTF">1996-06-11T08:18:54Z</dcterms:created>
  <dcterms:modified xsi:type="dcterms:W3CDTF">2003-09-11T06:31:26Z</dcterms:modified>
  <cp:category/>
  <cp:version/>
  <cp:contentType/>
  <cp:contentStatus/>
</cp:coreProperties>
</file>