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19460" windowHeight="12960" tabRatio="601" activeTab="0"/>
  </bookViews>
  <sheets>
    <sheet name="５０社" sheetId="1" r:id="rId1"/>
  </sheets>
  <definedNames/>
  <calcPr fullCalcOnLoad="1"/>
</workbook>
</file>

<file path=xl/sharedStrings.xml><?xml version="1.0" encoding="utf-8"?>
<sst xmlns="http://schemas.openxmlformats.org/spreadsheetml/2006/main" count="138" uniqueCount="73">
  <si>
    <t>−</t>
  </si>
  <si>
    <t>−</t>
  </si>
  <si>
    <t>−</t>
  </si>
  <si>
    <t>−</t>
  </si>
  <si>
    <t>−</t>
  </si>
  <si>
    <t>−</t>
  </si>
  <si>
    <t>−</t>
  </si>
  <si>
    <t>合　　計</t>
  </si>
  <si>
    <t>ＪＴＢ</t>
  </si>
  <si>
    <t>ＪＴＢトラベランド</t>
  </si>
  <si>
    <t>ＪＲ東海ツアーズ</t>
  </si>
  <si>
    <t>ﾊﾟｼﾌｨｯｸﾂｱｰｼｽﾃﾑｽﾞ</t>
  </si>
  <si>
    <t>ＪＴＢワールド</t>
  </si>
  <si>
    <t>ＪＴＢワールド西日本</t>
  </si>
  <si>
    <t>Ｒ＆Ｃツアーズ</t>
  </si>
  <si>
    <t>ﾄﾗﾍﾞﾙﾌﾟﾗｻﾞｲﾝﾀｰﾅｼｮﾅﾙ</t>
  </si>
  <si>
    <t>ﾆｭｰｵﾘｴﾝﾄｴｷｽﾌﾟﾚｽ</t>
  </si>
  <si>
    <t>北海道ツアーシステム</t>
  </si>
  <si>
    <t>西日本旅客鉄道</t>
  </si>
  <si>
    <t>新日本トラベル</t>
  </si>
  <si>
    <t>東日観光</t>
  </si>
  <si>
    <t>芙蓉航空サービス</t>
  </si>
  <si>
    <t>京成トラベルサービス</t>
  </si>
  <si>
    <t>トラベル日本</t>
  </si>
  <si>
    <t>日立トラベルビューロー</t>
  </si>
  <si>
    <t>三交旅行</t>
  </si>
  <si>
    <t>01年比</t>
  </si>
  <si>
    <t>−</t>
  </si>
  <si>
    <t>近畿日本ツーリスト</t>
  </si>
  <si>
    <t>日本旅行</t>
  </si>
  <si>
    <t>阪急交通社</t>
  </si>
  <si>
    <t>東急観光</t>
  </si>
  <si>
    <t>エイチ・アイ・エス</t>
  </si>
  <si>
    <t>日本通運</t>
  </si>
  <si>
    <t>名鉄観光サービス</t>
  </si>
  <si>
    <t>農協観光</t>
  </si>
  <si>
    <t>ジャルパック</t>
  </si>
  <si>
    <t>読売旅行</t>
  </si>
  <si>
    <t>ジャパンツアーシステム</t>
  </si>
  <si>
    <t>全日空トラベル</t>
  </si>
  <si>
    <t>全日空スカイホリデー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</si>
  <si>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</si>
  <si>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</si>
  <si>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</si>
  <si>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</si>
  <si>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</si>
  <si>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</si>
  <si>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南海国際旅行</t>
  </si>
  <si>
    <t>京阪交通社</t>
  </si>
  <si>
    <t>全日空ワールド</t>
  </si>
  <si>
    <t>京王観光</t>
  </si>
  <si>
    <t>九州旅客鉄道</t>
  </si>
  <si>
    <t>エムオーツーリスト</t>
  </si>
  <si>
    <t>郵船トラベル</t>
  </si>
  <si>
    <t>北海道旅客鉄道</t>
  </si>
  <si>
    <t>オーエムシーカード</t>
  </si>
  <si>
    <t>小田急トラベルサービス</t>
  </si>
  <si>
    <t>阪神電気鉄道</t>
  </si>
  <si>
    <t>内外航空サービス</t>
  </si>
  <si>
    <t>沖縄ツーリスト</t>
  </si>
  <si>
    <t>02年比</t>
  </si>
  <si>
    <t>2003年1月の主要旅行業者旅行取扱状況速報</t>
  </si>
  <si>
    <t>合　　計</t>
  </si>
  <si>
    <t>国　内　旅　行</t>
  </si>
  <si>
    <t>外　国　人　旅　行</t>
  </si>
  <si>
    <t>海　外　旅　行</t>
  </si>
  <si>
    <t>会　社　名</t>
  </si>
  <si>
    <t>−</t>
  </si>
  <si>
    <t>−</t>
  </si>
  <si>
    <t>−</t>
  </si>
  <si>
    <t>−</t>
  </si>
  <si>
    <t>小　　計</t>
  </si>
  <si>
    <t>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</si>
</sst>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0.0%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3"/>
    </font>
    <font>
      <sz val="12"/>
      <name val="ＭＳ Ｐゴシック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38" fontId="9" fillId="0" borderId="1" xfId="17" applyFont="1" applyBorder="1" applyAlignment="1">
      <alignment/>
    </xf>
    <xf numFmtId="38" fontId="9" fillId="0" borderId="2" xfId="17" applyFont="1" applyBorder="1" applyAlignment="1">
      <alignment/>
    </xf>
    <xf numFmtId="0" fontId="8" fillId="0" borderId="6" xfId="0" applyFont="1" applyBorder="1" applyAlignment="1">
      <alignment horizontal="center"/>
    </xf>
    <xf numFmtId="38" fontId="9" fillId="0" borderId="6" xfId="17" applyFont="1" applyBorder="1" applyAlignment="1">
      <alignment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6" xfId="0" applyFont="1" applyBorder="1" applyAlignment="1" applyProtection="1">
      <alignment/>
      <protection/>
    </xf>
    <xf numFmtId="38" fontId="9" fillId="0" borderId="7" xfId="17" applyFont="1" applyBorder="1" applyAlignment="1">
      <alignment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55" fontId="8" fillId="0" borderId="6" xfId="0" applyNumberFormat="1" applyFont="1" applyBorder="1" applyAlignment="1">
      <alignment horizontal="center"/>
    </xf>
    <xf numFmtId="38" fontId="8" fillId="0" borderId="6" xfId="17" applyFont="1" applyBorder="1" applyAlignment="1" applyProtection="1">
      <alignment/>
      <protection locked="0"/>
    </xf>
    <xf numFmtId="3" fontId="8" fillId="0" borderId="6" xfId="0" applyNumberFormat="1" applyFont="1" applyFill="1" applyBorder="1" applyAlignment="1">
      <alignment/>
    </xf>
    <xf numFmtId="182" fontId="8" fillId="0" borderId="6" xfId="15" applyNumberFormat="1" applyFont="1" applyBorder="1" applyAlignment="1">
      <alignment/>
    </xf>
    <xf numFmtId="38" fontId="8" fillId="0" borderId="6" xfId="17" applyFont="1" applyBorder="1" applyAlignment="1">
      <alignment/>
    </xf>
    <xf numFmtId="3" fontId="8" fillId="0" borderId="1" xfId="0" applyNumberFormat="1" applyFont="1" applyFill="1" applyBorder="1" applyAlignment="1">
      <alignment/>
    </xf>
    <xf numFmtId="182" fontId="8" fillId="0" borderId="6" xfId="15" applyNumberFormat="1" applyFont="1" applyBorder="1" applyAlignment="1">
      <alignment horizontal="center"/>
    </xf>
    <xf numFmtId="3" fontId="8" fillId="0" borderId="2" xfId="0" applyNumberFormat="1" applyFont="1" applyFill="1" applyBorder="1" applyAlignment="1">
      <alignment/>
    </xf>
    <xf numFmtId="38" fontId="8" fillId="0" borderId="1" xfId="17" applyFont="1" applyBorder="1" applyAlignment="1" applyProtection="1">
      <alignment/>
      <protection locked="0"/>
    </xf>
    <xf numFmtId="182" fontId="8" fillId="0" borderId="1" xfId="15" applyNumberFormat="1" applyFont="1" applyBorder="1" applyAlignment="1">
      <alignment/>
    </xf>
    <xf numFmtId="38" fontId="8" fillId="0" borderId="1" xfId="17" applyFont="1" applyBorder="1" applyAlignment="1">
      <alignment/>
    </xf>
    <xf numFmtId="38" fontId="8" fillId="0" borderId="7" xfId="17" applyFont="1" applyBorder="1" applyAlignment="1">
      <alignment/>
    </xf>
    <xf numFmtId="38" fontId="8" fillId="0" borderId="9" xfId="17" applyFont="1" applyBorder="1" applyAlignment="1">
      <alignment/>
    </xf>
    <xf numFmtId="182" fontId="8" fillId="0" borderId="9" xfId="15" applyNumberFormat="1" applyFont="1" applyBorder="1" applyAlignment="1">
      <alignment/>
    </xf>
    <xf numFmtId="38" fontId="8" fillId="0" borderId="2" xfId="17" applyFont="1" applyBorder="1" applyAlignment="1" applyProtection="1">
      <alignment/>
      <protection locked="0"/>
    </xf>
    <xf numFmtId="182" fontId="8" fillId="0" borderId="2" xfId="15" applyNumberFormat="1" applyFont="1" applyBorder="1" applyAlignment="1">
      <alignment/>
    </xf>
    <xf numFmtId="38" fontId="8" fillId="0" borderId="2" xfId="17" applyFont="1" applyBorder="1" applyAlignment="1">
      <alignment/>
    </xf>
    <xf numFmtId="182" fontId="8" fillId="0" borderId="1" xfId="15" applyNumberFormat="1" applyFont="1" applyBorder="1" applyAlignment="1">
      <alignment horizontal="center"/>
    </xf>
    <xf numFmtId="38" fontId="8" fillId="0" borderId="8" xfId="17" applyFont="1" applyBorder="1" applyAlignment="1">
      <alignment/>
    </xf>
    <xf numFmtId="0" fontId="8" fillId="0" borderId="10" xfId="0" applyFont="1" applyBorder="1" applyAlignment="1">
      <alignment horizontal="center"/>
    </xf>
    <xf numFmtId="182" fontId="8" fillId="0" borderId="11" xfId="15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A1">
      <selection activeCell="G10" sqref="G10"/>
    </sheetView>
  </sheetViews>
  <sheetFormatPr defaultColWidth="11.00390625" defaultRowHeight="13.5"/>
  <cols>
    <col min="1" max="1" width="20.125" style="2" customWidth="1"/>
    <col min="2" max="2" width="11.125" style="2" hidden="1" customWidth="1"/>
    <col min="3" max="3" width="11.125" style="2" customWidth="1"/>
    <col min="4" max="4" width="11.125" style="2" hidden="1" customWidth="1"/>
    <col min="5" max="5" width="11.125" style="12" hidden="1" customWidth="1"/>
    <col min="6" max="7" width="7.125" style="2" customWidth="1"/>
    <col min="8" max="8" width="10.75390625" style="2" customWidth="1"/>
    <col min="9" max="10" width="10.75390625" style="2" hidden="1" customWidth="1"/>
    <col min="11" max="12" width="7.125" style="2" customWidth="1"/>
    <col min="13" max="13" width="11.125" style="2" customWidth="1"/>
    <col min="14" max="15" width="10.75390625" style="2" hidden="1" customWidth="1"/>
    <col min="16" max="17" width="7.125" style="2" customWidth="1"/>
    <col min="18" max="18" width="11.125" style="2" customWidth="1"/>
    <col min="19" max="20" width="11.25390625" style="2" hidden="1" customWidth="1"/>
    <col min="21" max="22" width="7.125" style="2" customWidth="1"/>
    <col min="23" max="23" width="8.75390625" style="2" customWidth="1"/>
    <col min="24" max="25" width="8.75390625" style="0" customWidth="1"/>
    <col min="26" max="26" width="12.75390625" style="0" customWidth="1"/>
    <col min="27" max="16384" width="8.75390625" style="2" customWidth="1"/>
  </cols>
  <sheetData>
    <row r="1" spans="1:23" ht="18.75">
      <c r="A1" s="3" t="s">
        <v>61</v>
      </c>
      <c r="B1" s="3"/>
      <c r="C1" s="3"/>
      <c r="D1" s="3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ht="18" customHeight="1">
      <c r="A2" s="50" t="s">
        <v>66</v>
      </c>
      <c r="B2" s="10"/>
      <c r="C2" s="6" t="s">
        <v>65</v>
      </c>
      <c r="D2" s="7"/>
      <c r="E2" s="7"/>
      <c r="F2" s="8"/>
      <c r="G2" s="7"/>
      <c r="H2" s="6" t="s">
        <v>64</v>
      </c>
      <c r="I2" s="7"/>
      <c r="J2" s="7"/>
      <c r="K2" s="48"/>
      <c r="L2" s="49"/>
      <c r="M2" s="6" t="s">
        <v>63</v>
      </c>
      <c r="N2" s="7"/>
      <c r="O2" s="7"/>
      <c r="P2" s="8"/>
      <c r="Q2" s="7"/>
      <c r="R2" s="6" t="s">
        <v>62</v>
      </c>
      <c r="S2" s="49"/>
      <c r="T2" s="49"/>
      <c r="U2" s="8"/>
      <c r="V2" s="8"/>
      <c r="W2" s="1"/>
    </row>
    <row r="3" spans="1:26" s="12" customFormat="1" ht="18" customHeight="1">
      <c r="A3" s="51"/>
      <c r="B3" s="10"/>
      <c r="C3" s="25">
        <v>37622</v>
      </c>
      <c r="D3" s="25">
        <v>37257</v>
      </c>
      <c r="E3" s="25">
        <v>36892</v>
      </c>
      <c r="F3" s="16" t="s">
        <v>60</v>
      </c>
      <c r="G3" s="9" t="s">
        <v>26</v>
      </c>
      <c r="H3" s="25">
        <v>37622</v>
      </c>
      <c r="I3" s="25">
        <v>37257</v>
      </c>
      <c r="J3" s="25">
        <v>36892</v>
      </c>
      <c r="K3" s="16" t="s">
        <v>60</v>
      </c>
      <c r="L3" s="9" t="s">
        <v>26</v>
      </c>
      <c r="M3" s="25">
        <v>37622</v>
      </c>
      <c r="N3" s="25">
        <v>37257</v>
      </c>
      <c r="O3" s="25">
        <v>36892</v>
      </c>
      <c r="P3" s="16" t="s">
        <v>60</v>
      </c>
      <c r="Q3" s="9" t="s">
        <v>26</v>
      </c>
      <c r="R3" s="25">
        <v>37622</v>
      </c>
      <c r="S3" s="25">
        <v>37257</v>
      </c>
      <c r="T3" s="25">
        <v>36892</v>
      </c>
      <c r="U3" s="16" t="s">
        <v>60</v>
      </c>
      <c r="V3" s="16" t="s">
        <v>26</v>
      </c>
      <c r="W3" s="11"/>
      <c r="X3"/>
      <c r="Y3"/>
      <c r="Z3"/>
    </row>
    <row r="4" spans="1:26" s="12" customFormat="1" ht="16.5" customHeight="1">
      <c r="A4" s="20" t="s">
        <v>8</v>
      </c>
      <c r="B4" s="17">
        <v>1</v>
      </c>
      <c r="C4" s="26">
        <v>23295015</v>
      </c>
      <c r="D4" s="26">
        <v>18399989</v>
      </c>
      <c r="E4" s="27">
        <v>33892297</v>
      </c>
      <c r="F4" s="28">
        <f>SUM(C4/D4)</f>
        <v>1.2660341807813038</v>
      </c>
      <c r="G4" s="28">
        <f>SUM(C4/E4)</f>
        <v>0.687324762909991</v>
      </c>
      <c r="H4" s="26">
        <v>1245092</v>
      </c>
      <c r="I4" s="26">
        <v>495460</v>
      </c>
      <c r="J4" s="27">
        <v>613125</v>
      </c>
      <c r="K4" s="28">
        <f aca="true" t="shared" si="0" ref="K4:K9">SUM(H4/I4)</f>
        <v>2.513002058692932</v>
      </c>
      <c r="L4" s="28">
        <f aca="true" t="shared" si="1" ref="L4:L9">SUM(H4/J4)</f>
        <v>2.0307310907237515</v>
      </c>
      <c r="M4" s="26">
        <v>54420862</v>
      </c>
      <c r="N4" s="26">
        <v>57292206</v>
      </c>
      <c r="O4" s="27">
        <v>52092231</v>
      </c>
      <c r="P4" s="28">
        <f>SUM(M4/N4)</f>
        <v>0.949882467433703</v>
      </c>
      <c r="Q4" s="28">
        <f>SUM(M4/O4)</f>
        <v>1.0447020785114771</v>
      </c>
      <c r="R4" s="29">
        <f aca="true" t="shared" si="2" ref="R4:R17">+C4+H4+M4</f>
        <v>78960969</v>
      </c>
      <c r="S4" s="29">
        <f aca="true" t="shared" si="3" ref="S4:S17">+D4+I4+N4</f>
        <v>76187655</v>
      </c>
      <c r="T4" s="29">
        <f>SUM(E4+J4+O4)</f>
        <v>86597653</v>
      </c>
      <c r="U4" s="28">
        <f>SUM(R4/S4)</f>
        <v>1.036401094114263</v>
      </c>
      <c r="V4" s="28">
        <f>SUM(R4/T4)</f>
        <v>0.9118141920081829</v>
      </c>
      <c r="W4" s="11"/>
      <c r="X4"/>
      <c r="Y4"/>
      <c r="Z4"/>
    </row>
    <row r="5" spans="1:26" s="12" customFormat="1" ht="16.5" customHeight="1">
      <c r="A5" s="20" t="s">
        <v>28</v>
      </c>
      <c r="B5" s="17">
        <v>2</v>
      </c>
      <c r="C5" s="26">
        <v>17099566</v>
      </c>
      <c r="D5" s="26">
        <v>11532213</v>
      </c>
      <c r="E5" s="27">
        <v>14176583</v>
      </c>
      <c r="F5" s="28">
        <f aca="true" t="shared" si="4" ref="F5:F56">SUM(C5/D5)</f>
        <v>1.482765363421574</v>
      </c>
      <c r="G5" s="28">
        <f aca="true" t="shared" si="5" ref="G5:G56">SUM(C5/E5)</f>
        <v>1.2061838878945652</v>
      </c>
      <c r="H5" s="26">
        <v>95552</v>
      </c>
      <c r="I5" s="26">
        <v>122277</v>
      </c>
      <c r="J5" s="27">
        <v>107988</v>
      </c>
      <c r="K5" s="28">
        <f t="shared" si="0"/>
        <v>0.7814388642181277</v>
      </c>
      <c r="L5" s="28">
        <f t="shared" si="1"/>
        <v>0.8848390561914287</v>
      </c>
      <c r="M5" s="26">
        <v>24719287</v>
      </c>
      <c r="N5" s="26">
        <v>27330179</v>
      </c>
      <c r="O5" s="27">
        <v>31349732</v>
      </c>
      <c r="P5" s="28">
        <f aca="true" t="shared" si="6" ref="P5:P56">SUM(M5/N5)</f>
        <v>0.9044685364117081</v>
      </c>
      <c r="Q5" s="28">
        <f aca="true" t="shared" si="7" ref="Q5:Q56">SUM(M5/O5)</f>
        <v>0.7885007438022118</v>
      </c>
      <c r="R5" s="29">
        <f t="shared" si="2"/>
        <v>41914405</v>
      </c>
      <c r="S5" s="29">
        <f t="shared" si="3"/>
        <v>38984669</v>
      </c>
      <c r="T5" s="29">
        <f aca="true" t="shared" si="8" ref="T5:T56">SUM(E5+J5+O5)</f>
        <v>45634303</v>
      </c>
      <c r="U5" s="28">
        <f aca="true" t="shared" si="9" ref="U5:U56">SUM(R5/S5)</f>
        <v>1.0751509779395587</v>
      </c>
      <c r="V5" s="28">
        <f aca="true" t="shared" si="10" ref="V5:V56">SUM(R5/T5)</f>
        <v>0.9184846101407531</v>
      </c>
      <c r="W5" s="11"/>
      <c r="X5"/>
      <c r="Y5"/>
      <c r="Z5"/>
    </row>
    <row r="6" spans="1:26" s="12" customFormat="1" ht="16.5" customHeight="1">
      <c r="A6" s="20" t="s">
        <v>29</v>
      </c>
      <c r="B6" s="17">
        <v>3</v>
      </c>
      <c r="C6" s="26">
        <v>10180858</v>
      </c>
      <c r="D6" s="26">
        <v>6842041</v>
      </c>
      <c r="E6" s="27">
        <v>10740229</v>
      </c>
      <c r="F6" s="28">
        <f t="shared" si="4"/>
        <v>1.4879855294640882</v>
      </c>
      <c r="G6" s="28">
        <f t="shared" si="5"/>
        <v>0.9479181496037002</v>
      </c>
      <c r="H6" s="26">
        <v>106037</v>
      </c>
      <c r="I6" s="26">
        <v>107928</v>
      </c>
      <c r="J6" s="27">
        <v>80841</v>
      </c>
      <c r="K6" s="28">
        <f t="shared" si="0"/>
        <v>0.9824790601141502</v>
      </c>
      <c r="L6" s="28">
        <f t="shared" si="1"/>
        <v>1.3116735319949036</v>
      </c>
      <c r="M6" s="26">
        <v>20524690</v>
      </c>
      <c r="N6" s="26">
        <v>22334694</v>
      </c>
      <c r="O6" s="27">
        <v>18838378</v>
      </c>
      <c r="P6" s="28">
        <f t="shared" si="6"/>
        <v>0.9189599821694445</v>
      </c>
      <c r="Q6" s="28">
        <f t="shared" si="7"/>
        <v>1.089514712997053</v>
      </c>
      <c r="R6" s="29">
        <f t="shared" si="2"/>
        <v>30811585</v>
      </c>
      <c r="S6" s="29">
        <f t="shared" si="3"/>
        <v>29284663</v>
      </c>
      <c r="T6" s="29">
        <f t="shared" si="8"/>
        <v>29659448</v>
      </c>
      <c r="U6" s="28">
        <f t="shared" si="9"/>
        <v>1.0521406717229425</v>
      </c>
      <c r="V6" s="28">
        <f t="shared" si="10"/>
        <v>1.0388455307731959</v>
      </c>
      <c r="W6" s="11"/>
      <c r="X6"/>
      <c r="Y6"/>
      <c r="Z6"/>
    </row>
    <row r="7" spans="1:26" s="12" customFormat="1" ht="16.5" customHeight="1">
      <c r="A7" s="20" t="s">
        <v>30</v>
      </c>
      <c r="B7" s="17">
        <v>4</v>
      </c>
      <c r="C7" s="26">
        <v>15703963</v>
      </c>
      <c r="D7" s="26">
        <v>10858739</v>
      </c>
      <c r="E7" s="27">
        <v>15591073</v>
      </c>
      <c r="F7" s="28">
        <f t="shared" si="4"/>
        <v>1.446205033567894</v>
      </c>
      <c r="G7" s="28">
        <f t="shared" si="5"/>
        <v>1.0072406818953386</v>
      </c>
      <c r="H7" s="26">
        <v>12019</v>
      </c>
      <c r="I7" s="26">
        <v>25579</v>
      </c>
      <c r="J7" s="27">
        <v>28432</v>
      </c>
      <c r="K7" s="28">
        <f t="shared" si="0"/>
        <v>0.46987763399663784</v>
      </c>
      <c r="L7" s="28">
        <f t="shared" si="1"/>
        <v>0.42272791221159256</v>
      </c>
      <c r="M7" s="26">
        <v>7431213</v>
      </c>
      <c r="N7" s="26">
        <v>6709967</v>
      </c>
      <c r="O7" s="27">
        <v>8867839</v>
      </c>
      <c r="P7" s="28">
        <f t="shared" si="6"/>
        <v>1.1074887551607928</v>
      </c>
      <c r="Q7" s="28">
        <f t="shared" si="7"/>
        <v>0.8379959311394806</v>
      </c>
      <c r="R7" s="29">
        <f t="shared" si="2"/>
        <v>23147195</v>
      </c>
      <c r="S7" s="29">
        <f t="shared" si="3"/>
        <v>17594285</v>
      </c>
      <c r="T7" s="29">
        <f t="shared" si="8"/>
        <v>24487344</v>
      </c>
      <c r="U7" s="28">
        <f t="shared" si="9"/>
        <v>1.3156087331767106</v>
      </c>
      <c r="V7" s="28">
        <f t="shared" si="10"/>
        <v>0.9452717697762567</v>
      </c>
      <c r="W7" s="11"/>
      <c r="X7"/>
      <c r="Y7"/>
      <c r="Z7"/>
    </row>
    <row r="8" spans="1:26" s="12" customFormat="1" ht="16.5" customHeight="1">
      <c r="A8" s="20" t="s">
        <v>9</v>
      </c>
      <c r="B8" s="17">
        <v>5</v>
      </c>
      <c r="C8" s="26">
        <v>3257246</v>
      </c>
      <c r="D8" s="26">
        <v>2652238</v>
      </c>
      <c r="E8" s="27">
        <v>4041226</v>
      </c>
      <c r="F8" s="28">
        <f t="shared" si="4"/>
        <v>1.2281122584021493</v>
      </c>
      <c r="G8" s="28">
        <f t="shared" si="5"/>
        <v>0.8060044154917344</v>
      </c>
      <c r="H8" s="26">
        <v>470</v>
      </c>
      <c r="I8" s="26">
        <v>968</v>
      </c>
      <c r="J8" s="27">
        <v>1085</v>
      </c>
      <c r="K8" s="28">
        <f t="shared" si="0"/>
        <v>0.4855371900826446</v>
      </c>
      <c r="L8" s="28">
        <f t="shared" si="1"/>
        <v>0.43317972350230416</v>
      </c>
      <c r="M8" s="26">
        <v>9529711</v>
      </c>
      <c r="N8" s="26">
        <v>10347589</v>
      </c>
      <c r="O8" s="27">
        <v>9513588</v>
      </c>
      <c r="P8" s="28">
        <f t="shared" si="6"/>
        <v>0.9209595587919079</v>
      </c>
      <c r="Q8" s="28">
        <f t="shared" si="7"/>
        <v>1.0016947338900948</v>
      </c>
      <c r="R8" s="29">
        <f t="shared" si="2"/>
        <v>12787427</v>
      </c>
      <c r="S8" s="29">
        <f t="shared" si="3"/>
        <v>13000795</v>
      </c>
      <c r="T8" s="29">
        <f t="shared" si="8"/>
        <v>13555899</v>
      </c>
      <c r="U8" s="28">
        <f t="shared" si="9"/>
        <v>0.9835880805750725</v>
      </c>
      <c r="V8" s="28">
        <f t="shared" si="10"/>
        <v>0.9433108789022403</v>
      </c>
      <c r="W8" s="11"/>
      <c r="X8"/>
      <c r="Y8"/>
      <c r="Z8"/>
    </row>
    <row r="9" spans="1:26" s="12" customFormat="1" ht="16.5" customHeight="1">
      <c r="A9" s="20" t="s">
        <v>31</v>
      </c>
      <c r="B9" s="17">
        <v>6</v>
      </c>
      <c r="C9" s="26">
        <v>3069848</v>
      </c>
      <c r="D9" s="26">
        <v>2857041</v>
      </c>
      <c r="E9" s="27">
        <v>3971169</v>
      </c>
      <c r="F9" s="28">
        <f t="shared" si="4"/>
        <v>1.0744851053940072</v>
      </c>
      <c r="G9" s="28">
        <f t="shared" si="5"/>
        <v>0.7730338346214931</v>
      </c>
      <c r="H9" s="26">
        <v>63770</v>
      </c>
      <c r="I9" s="26">
        <v>24900</v>
      </c>
      <c r="J9" s="27">
        <v>127206</v>
      </c>
      <c r="K9" s="28">
        <f t="shared" si="0"/>
        <v>2.5610441767068273</v>
      </c>
      <c r="L9" s="28">
        <f t="shared" si="1"/>
        <v>0.5013128311557631</v>
      </c>
      <c r="M9" s="26">
        <v>7977606</v>
      </c>
      <c r="N9" s="26">
        <v>9028704</v>
      </c>
      <c r="O9" s="27">
        <v>9321324</v>
      </c>
      <c r="P9" s="28">
        <f t="shared" si="6"/>
        <v>0.8835826271411711</v>
      </c>
      <c r="Q9" s="28">
        <f t="shared" si="7"/>
        <v>0.8558447276374043</v>
      </c>
      <c r="R9" s="29">
        <f t="shared" si="2"/>
        <v>11111224</v>
      </c>
      <c r="S9" s="29">
        <f t="shared" si="3"/>
        <v>11910645</v>
      </c>
      <c r="T9" s="29">
        <f t="shared" si="8"/>
        <v>13419699</v>
      </c>
      <c r="U9" s="28">
        <f t="shared" si="9"/>
        <v>0.9328818044698671</v>
      </c>
      <c r="V9" s="28">
        <f t="shared" si="10"/>
        <v>0.8279786305192091</v>
      </c>
      <c r="W9" s="11"/>
      <c r="X9"/>
      <c r="Y9"/>
      <c r="Z9"/>
    </row>
    <row r="10" spans="1:26" s="12" customFormat="1" ht="16.5" customHeight="1">
      <c r="A10" s="20" t="s">
        <v>32</v>
      </c>
      <c r="B10" s="17">
        <v>7</v>
      </c>
      <c r="C10" s="26">
        <v>12529941</v>
      </c>
      <c r="D10" s="26">
        <v>11273936</v>
      </c>
      <c r="E10" s="27">
        <v>12563383</v>
      </c>
      <c r="F10" s="28">
        <f t="shared" si="4"/>
        <v>1.1114078525902578</v>
      </c>
      <c r="G10" s="28">
        <f t="shared" si="5"/>
        <v>0.9973381373472416</v>
      </c>
      <c r="H10" s="26">
        <v>0</v>
      </c>
      <c r="I10" s="26">
        <v>0</v>
      </c>
      <c r="J10" s="27">
        <v>0</v>
      </c>
      <c r="K10" s="31" t="s">
        <v>67</v>
      </c>
      <c r="L10" s="31" t="s">
        <v>67</v>
      </c>
      <c r="M10" s="26">
        <v>456013</v>
      </c>
      <c r="N10" s="26">
        <v>347763</v>
      </c>
      <c r="O10" s="27">
        <v>303023</v>
      </c>
      <c r="P10" s="28">
        <f t="shared" si="6"/>
        <v>1.3112752075407677</v>
      </c>
      <c r="Q10" s="28">
        <f t="shared" si="7"/>
        <v>1.504879167587939</v>
      </c>
      <c r="R10" s="29">
        <f t="shared" si="2"/>
        <v>12985954</v>
      </c>
      <c r="S10" s="29">
        <f t="shared" si="3"/>
        <v>11621699</v>
      </c>
      <c r="T10" s="29">
        <f t="shared" si="8"/>
        <v>12866406</v>
      </c>
      <c r="U10" s="28">
        <f t="shared" si="9"/>
        <v>1.1173886021312374</v>
      </c>
      <c r="V10" s="28">
        <f t="shared" si="10"/>
        <v>1.0092914835735791</v>
      </c>
      <c r="W10" s="11"/>
      <c r="X10"/>
      <c r="Y10"/>
      <c r="Z10"/>
    </row>
    <row r="11" spans="1:26" s="12" customFormat="1" ht="16.5" customHeight="1">
      <c r="A11" s="20" t="s">
        <v>33</v>
      </c>
      <c r="B11" s="17">
        <v>8</v>
      </c>
      <c r="C11" s="26">
        <v>6926121</v>
      </c>
      <c r="D11" s="26">
        <v>5758365</v>
      </c>
      <c r="E11" s="27">
        <v>7395389</v>
      </c>
      <c r="F11" s="28">
        <f t="shared" si="4"/>
        <v>1.2027929802990953</v>
      </c>
      <c r="G11" s="28">
        <f t="shared" si="5"/>
        <v>0.9365458666204036</v>
      </c>
      <c r="H11" s="26">
        <v>26579</v>
      </c>
      <c r="I11" s="26">
        <v>23667</v>
      </c>
      <c r="J11" s="27">
        <v>38907</v>
      </c>
      <c r="K11" s="28">
        <f>SUM(H11/I11)</f>
        <v>1.1230405205560485</v>
      </c>
      <c r="L11" s="28">
        <f>SUM(H11/J11)</f>
        <v>0.6831418510807824</v>
      </c>
      <c r="M11" s="26">
        <v>3894155</v>
      </c>
      <c r="N11" s="26">
        <v>3712854</v>
      </c>
      <c r="O11" s="27">
        <v>3708744</v>
      </c>
      <c r="P11" s="28">
        <f t="shared" si="6"/>
        <v>1.04883063002208</v>
      </c>
      <c r="Q11" s="28">
        <f t="shared" si="7"/>
        <v>1.0499929356137818</v>
      </c>
      <c r="R11" s="29">
        <f t="shared" si="2"/>
        <v>10846855</v>
      </c>
      <c r="S11" s="29">
        <f t="shared" si="3"/>
        <v>9494886</v>
      </c>
      <c r="T11" s="29">
        <f t="shared" si="8"/>
        <v>11143040</v>
      </c>
      <c r="U11" s="28">
        <f t="shared" si="9"/>
        <v>1.1423891766578345</v>
      </c>
      <c r="V11" s="28">
        <f t="shared" si="10"/>
        <v>0.9734197310608236</v>
      </c>
      <c r="W11" s="11"/>
      <c r="X11"/>
      <c r="Y11"/>
      <c r="Z11"/>
    </row>
    <row r="12" spans="1:26" s="12" customFormat="1" ht="16.5" customHeight="1">
      <c r="A12" s="20" t="s">
        <v>34</v>
      </c>
      <c r="B12" s="17">
        <v>9</v>
      </c>
      <c r="C12" s="26">
        <v>1887789</v>
      </c>
      <c r="D12" s="26">
        <v>1369949</v>
      </c>
      <c r="E12" s="27">
        <v>2514665</v>
      </c>
      <c r="F12" s="28">
        <f t="shared" si="4"/>
        <v>1.3779994729730816</v>
      </c>
      <c r="G12" s="28">
        <f t="shared" si="5"/>
        <v>0.7507119238546686</v>
      </c>
      <c r="H12" s="26">
        <v>15144</v>
      </c>
      <c r="I12" s="26">
        <v>8542</v>
      </c>
      <c r="J12" s="27">
        <v>6070</v>
      </c>
      <c r="K12" s="28">
        <f>SUM(H12/I12)</f>
        <v>1.772886911730274</v>
      </c>
      <c r="L12" s="28">
        <f>SUM(H12/J12)</f>
        <v>2.4948929159802304</v>
      </c>
      <c r="M12" s="26">
        <v>5026807</v>
      </c>
      <c r="N12" s="26">
        <v>5791253</v>
      </c>
      <c r="O12" s="27">
        <v>5982044</v>
      </c>
      <c r="P12" s="28">
        <f t="shared" si="6"/>
        <v>0.867999895704781</v>
      </c>
      <c r="Q12" s="28">
        <f t="shared" si="7"/>
        <v>0.8403159522063027</v>
      </c>
      <c r="R12" s="29">
        <f t="shared" si="2"/>
        <v>6929740</v>
      </c>
      <c r="S12" s="29">
        <f t="shared" si="3"/>
        <v>7169744</v>
      </c>
      <c r="T12" s="29">
        <f t="shared" si="8"/>
        <v>8502779</v>
      </c>
      <c r="U12" s="28">
        <f t="shared" si="9"/>
        <v>0.9665254435862703</v>
      </c>
      <c r="V12" s="28">
        <f t="shared" si="10"/>
        <v>0.8149970733097968</v>
      </c>
      <c r="W12" s="11"/>
      <c r="X12"/>
      <c r="Y12"/>
      <c r="Z12"/>
    </row>
    <row r="13" spans="1:26" s="12" customFormat="1" ht="16.5" customHeight="1">
      <c r="A13" s="20" t="s">
        <v>35</v>
      </c>
      <c r="B13" s="17">
        <v>10</v>
      </c>
      <c r="C13" s="26">
        <v>2515586</v>
      </c>
      <c r="D13" s="26">
        <v>1375835</v>
      </c>
      <c r="E13" s="27">
        <v>2712126</v>
      </c>
      <c r="F13" s="28">
        <f t="shared" si="4"/>
        <v>1.8284067493558458</v>
      </c>
      <c r="G13" s="28">
        <f t="shared" si="5"/>
        <v>0.9275328653609751</v>
      </c>
      <c r="H13" s="26">
        <v>20615</v>
      </c>
      <c r="I13" s="26">
        <v>11052</v>
      </c>
      <c r="J13" s="27">
        <v>14905</v>
      </c>
      <c r="K13" s="28">
        <f>SUM(H13/I13)</f>
        <v>1.8652732537097358</v>
      </c>
      <c r="L13" s="28">
        <f>SUM(H13/J13)</f>
        <v>1.3830929218383092</v>
      </c>
      <c r="M13" s="26">
        <v>6965083</v>
      </c>
      <c r="N13" s="26">
        <v>7260284</v>
      </c>
      <c r="O13" s="27">
        <v>7244886</v>
      </c>
      <c r="P13" s="28">
        <f t="shared" si="6"/>
        <v>0.9593402957790632</v>
      </c>
      <c r="Q13" s="28">
        <f t="shared" si="7"/>
        <v>0.9613792404739012</v>
      </c>
      <c r="R13" s="29">
        <f t="shared" si="2"/>
        <v>9501284</v>
      </c>
      <c r="S13" s="29">
        <f t="shared" si="3"/>
        <v>8647171</v>
      </c>
      <c r="T13" s="29">
        <f t="shared" si="8"/>
        <v>9971917</v>
      </c>
      <c r="U13" s="28">
        <f t="shared" si="9"/>
        <v>1.0987736914188466</v>
      </c>
      <c r="V13" s="28">
        <f t="shared" si="10"/>
        <v>0.9528041599223098</v>
      </c>
      <c r="W13" s="11"/>
      <c r="X13"/>
      <c r="Y13"/>
      <c r="Z13"/>
    </row>
    <row r="14" spans="1:26" s="12" customFormat="1" ht="16.5" customHeight="1">
      <c r="A14" s="20" t="s">
        <v>36</v>
      </c>
      <c r="B14" s="17">
        <v>11</v>
      </c>
      <c r="C14" s="26">
        <v>8913306</v>
      </c>
      <c r="D14" s="26">
        <v>6257614</v>
      </c>
      <c r="E14" s="27">
        <v>11903466</v>
      </c>
      <c r="F14" s="28">
        <f t="shared" si="4"/>
        <v>1.4243937066108583</v>
      </c>
      <c r="G14" s="28">
        <f t="shared" si="5"/>
        <v>0.7487992152873794</v>
      </c>
      <c r="H14" s="26">
        <v>0</v>
      </c>
      <c r="I14" s="26">
        <v>0</v>
      </c>
      <c r="J14" s="27">
        <v>0</v>
      </c>
      <c r="K14" s="31" t="s">
        <v>68</v>
      </c>
      <c r="L14" s="31" t="s">
        <v>68</v>
      </c>
      <c r="M14" s="26">
        <v>0</v>
      </c>
      <c r="N14" s="26">
        <v>0</v>
      </c>
      <c r="O14" s="27">
        <v>0</v>
      </c>
      <c r="P14" s="16" t="s">
        <v>27</v>
      </c>
      <c r="Q14" s="16" t="s">
        <v>27</v>
      </c>
      <c r="R14" s="29">
        <f t="shared" si="2"/>
        <v>8913306</v>
      </c>
      <c r="S14" s="29">
        <f t="shared" si="3"/>
        <v>6257614</v>
      </c>
      <c r="T14" s="29">
        <f t="shared" si="8"/>
        <v>11903466</v>
      </c>
      <c r="U14" s="28">
        <f t="shared" si="9"/>
        <v>1.4243937066108583</v>
      </c>
      <c r="V14" s="28">
        <f t="shared" si="10"/>
        <v>0.7487992152873794</v>
      </c>
      <c r="W14" s="11"/>
      <c r="X14"/>
      <c r="Y14"/>
      <c r="Z14"/>
    </row>
    <row r="15" spans="1:26" s="12" customFormat="1" ht="16.5" customHeight="1">
      <c r="A15" s="20" t="s">
        <v>37</v>
      </c>
      <c r="B15" s="17">
        <v>12</v>
      </c>
      <c r="C15" s="26">
        <v>1175270</v>
      </c>
      <c r="D15" s="26">
        <v>665421</v>
      </c>
      <c r="E15" s="27">
        <v>1715089</v>
      </c>
      <c r="F15" s="28">
        <f t="shared" si="4"/>
        <v>1.7662051543308672</v>
      </c>
      <c r="G15" s="28">
        <f t="shared" si="5"/>
        <v>0.6852530684996522</v>
      </c>
      <c r="H15" s="26">
        <v>3522</v>
      </c>
      <c r="I15" s="26">
        <v>8065</v>
      </c>
      <c r="J15" s="27">
        <v>12745</v>
      </c>
      <c r="K15" s="28">
        <f>SUM(H15/I15)</f>
        <v>0.4367017978921265</v>
      </c>
      <c r="L15" s="28">
        <f>SUM(H15/J15)</f>
        <v>0.27634366418203216</v>
      </c>
      <c r="M15" s="26">
        <v>4959891</v>
      </c>
      <c r="N15" s="26">
        <v>4881632</v>
      </c>
      <c r="O15" s="27">
        <v>4828966</v>
      </c>
      <c r="P15" s="28">
        <f t="shared" si="6"/>
        <v>1.0160313190342902</v>
      </c>
      <c r="Q15" s="28">
        <f t="shared" si="7"/>
        <v>1.0271124294517708</v>
      </c>
      <c r="R15" s="29">
        <f t="shared" si="2"/>
        <v>6138683</v>
      </c>
      <c r="S15" s="29">
        <f t="shared" si="3"/>
        <v>5555118</v>
      </c>
      <c r="T15" s="29">
        <f t="shared" si="8"/>
        <v>6556800</v>
      </c>
      <c r="U15" s="28">
        <f t="shared" si="9"/>
        <v>1.1050499737359314</v>
      </c>
      <c r="V15" s="28">
        <f t="shared" si="10"/>
        <v>0.9362315458760371</v>
      </c>
      <c r="W15" s="11"/>
      <c r="X15"/>
      <c r="Y15"/>
      <c r="Z15"/>
    </row>
    <row r="16" spans="1:26" s="12" customFormat="1" ht="16.5" customHeight="1">
      <c r="A16" s="20" t="s">
        <v>38</v>
      </c>
      <c r="B16" s="17">
        <v>13</v>
      </c>
      <c r="C16" s="26">
        <v>2176071</v>
      </c>
      <c r="D16" s="26">
        <v>2020072</v>
      </c>
      <c r="E16" s="27">
        <v>2655447</v>
      </c>
      <c r="F16" s="28">
        <f t="shared" si="4"/>
        <v>1.0772244751672218</v>
      </c>
      <c r="G16" s="28">
        <f t="shared" si="5"/>
        <v>0.8194744613618724</v>
      </c>
      <c r="H16" s="26">
        <v>59867</v>
      </c>
      <c r="I16" s="26">
        <v>44583</v>
      </c>
      <c r="J16" s="27">
        <v>46905</v>
      </c>
      <c r="K16" s="28">
        <f>SUM(H16/I16)</f>
        <v>1.3428212547383531</v>
      </c>
      <c r="L16" s="28">
        <f>SUM(H16/J16)</f>
        <v>1.276345805351242</v>
      </c>
      <c r="M16" s="26">
        <v>3460511</v>
      </c>
      <c r="N16" s="26">
        <v>3859349</v>
      </c>
      <c r="O16" s="27">
        <v>3391390</v>
      </c>
      <c r="P16" s="28">
        <f t="shared" si="6"/>
        <v>0.8966566641161502</v>
      </c>
      <c r="Q16" s="28">
        <f t="shared" si="7"/>
        <v>1.02038131857439</v>
      </c>
      <c r="R16" s="29">
        <f t="shared" si="2"/>
        <v>5696449</v>
      </c>
      <c r="S16" s="29">
        <f t="shared" si="3"/>
        <v>5924004</v>
      </c>
      <c r="T16" s="29">
        <f t="shared" si="8"/>
        <v>6093742</v>
      </c>
      <c r="U16" s="28">
        <f t="shared" si="9"/>
        <v>0.9615876356599354</v>
      </c>
      <c r="V16" s="28">
        <f t="shared" si="10"/>
        <v>0.9348031144081912</v>
      </c>
      <c r="W16" s="11"/>
      <c r="X16"/>
      <c r="Y16"/>
      <c r="Z16"/>
    </row>
    <row r="17" spans="1:26" s="12" customFormat="1" ht="16.5" customHeight="1">
      <c r="A17" s="20" t="s">
        <v>39</v>
      </c>
      <c r="B17" s="17">
        <v>14</v>
      </c>
      <c r="C17" s="26">
        <v>1321235</v>
      </c>
      <c r="D17" s="26">
        <v>1258727</v>
      </c>
      <c r="E17" s="27">
        <v>1273393</v>
      </c>
      <c r="F17" s="28">
        <f t="shared" si="4"/>
        <v>1.0496596958673325</v>
      </c>
      <c r="G17" s="28">
        <f t="shared" si="5"/>
        <v>1.0375704908068444</v>
      </c>
      <c r="H17" s="26">
        <v>0</v>
      </c>
      <c r="I17" s="26">
        <v>0</v>
      </c>
      <c r="J17" s="27">
        <v>0</v>
      </c>
      <c r="K17" s="31" t="s">
        <v>69</v>
      </c>
      <c r="L17" s="31" t="s">
        <v>69</v>
      </c>
      <c r="M17" s="26">
        <v>4352780</v>
      </c>
      <c r="N17" s="26">
        <v>4218440</v>
      </c>
      <c r="O17" s="27">
        <v>3738360</v>
      </c>
      <c r="P17" s="28">
        <f t="shared" si="6"/>
        <v>1.0318458956391463</v>
      </c>
      <c r="Q17" s="28">
        <f t="shared" si="7"/>
        <v>1.1643554927829316</v>
      </c>
      <c r="R17" s="29">
        <f t="shared" si="2"/>
        <v>5674015</v>
      </c>
      <c r="S17" s="29">
        <f t="shared" si="3"/>
        <v>5477167</v>
      </c>
      <c r="T17" s="29">
        <f t="shared" si="8"/>
        <v>5011753</v>
      </c>
      <c r="U17" s="28">
        <f t="shared" si="9"/>
        <v>1.0359397476834282</v>
      </c>
      <c r="V17" s="28">
        <f t="shared" si="10"/>
        <v>1.132141787514269</v>
      </c>
      <c r="W17" s="11"/>
      <c r="X17"/>
      <c r="Y17"/>
      <c r="Z17"/>
    </row>
    <row r="18" spans="1:26" s="12" customFormat="1" ht="16.5" customHeight="1">
      <c r="A18" s="20" t="s">
        <v>10</v>
      </c>
      <c r="B18" s="17">
        <v>15</v>
      </c>
      <c r="C18" s="26">
        <v>236563</v>
      </c>
      <c r="D18" s="26">
        <v>238875</v>
      </c>
      <c r="E18" s="27">
        <v>357644</v>
      </c>
      <c r="F18" s="28">
        <f t="shared" si="4"/>
        <v>0.9903212977498692</v>
      </c>
      <c r="G18" s="28">
        <f t="shared" si="5"/>
        <v>0.661448255807451</v>
      </c>
      <c r="H18" s="26">
        <v>0</v>
      </c>
      <c r="I18" s="26">
        <v>0</v>
      </c>
      <c r="J18" s="27">
        <v>0</v>
      </c>
      <c r="K18" s="31" t="s">
        <v>67</v>
      </c>
      <c r="L18" s="31" t="s">
        <v>67</v>
      </c>
      <c r="M18" s="26">
        <v>5298817</v>
      </c>
      <c r="N18" s="26">
        <v>5000562</v>
      </c>
      <c r="O18" s="27">
        <v>4661266</v>
      </c>
      <c r="P18" s="28">
        <f t="shared" si="6"/>
        <v>1.0596442959811316</v>
      </c>
      <c r="Q18" s="28">
        <f t="shared" si="7"/>
        <v>1.1367763607569275</v>
      </c>
      <c r="R18" s="29">
        <f aca="true" t="shared" si="11" ref="R18:R28">+C18+H18+M18</f>
        <v>5535380</v>
      </c>
      <c r="S18" s="29">
        <f aca="true" t="shared" si="12" ref="S18:S28">+D18+I18+N18</f>
        <v>5239437</v>
      </c>
      <c r="T18" s="29">
        <f t="shared" si="8"/>
        <v>5018910</v>
      </c>
      <c r="U18" s="28">
        <f t="shared" si="9"/>
        <v>1.0564837405240295</v>
      </c>
      <c r="V18" s="28">
        <f t="shared" si="10"/>
        <v>1.1029048139934767</v>
      </c>
      <c r="W18" s="11"/>
      <c r="X18"/>
      <c r="Y18"/>
      <c r="Z18"/>
    </row>
    <row r="19" spans="1:26" s="12" customFormat="1" ht="16.5" customHeight="1">
      <c r="A19" s="20" t="s">
        <v>40</v>
      </c>
      <c r="B19" s="17">
        <v>16</v>
      </c>
      <c r="C19" s="26">
        <v>39963</v>
      </c>
      <c r="D19" s="26">
        <v>32516</v>
      </c>
      <c r="E19" s="27">
        <v>91651</v>
      </c>
      <c r="F19" s="28">
        <f t="shared" si="4"/>
        <v>1.2290257104194857</v>
      </c>
      <c r="G19" s="28">
        <f t="shared" si="5"/>
        <v>0.43603452226380507</v>
      </c>
      <c r="H19" s="26">
        <v>45908</v>
      </c>
      <c r="I19" s="26">
        <v>27830</v>
      </c>
      <c r="J19" s="27">
        <v>40980</v>
      </c>
      <c r="K19" s="28">
        <f>SUM(H19/I19)</f>
        <v>1.649586776859504</v>
      </c>
      <c r="L19" s="28">
        <f>SUM(H19/J19)</f>
        <v>1.1202537823328453</v>
      </c>
      <c r="M19" s="26">
        <v>5366459</v>
      </c>
      <c r="N19" s="26">
        <v>5144084</v>
      </c>
      <c r="O19" s="27">
        <v>4940968</v>
      </c>
      <c r="P19" s="28">
        <f t="shared" si="6"/>
        <v>1.0432292707506332</v>
      </c>
      <c r="Q19" s="28">
        <f t="shared" si="7"/>
        <v>1.0861149070384588</v>
      </c>
      <c r="R19" s="29">
        <f t="shared" si="11"/>
        <v>5452330</v>
      </c>
      <c r="S19" s="29">
        <f t="shared" si="12"/>
        <v>5204430</v>
      </c>
      <c r="T19" s="29">
        <f t="shared" si="8"/>
        <v>5073599</v>
      </c>
      <c r="U19" s="28">
        <f t="shared" si="9"/>
        <v>1.0476324976990756</v>
      </c>
      <c r="V19" s="28">
        <f t="shared" si="10"/>
        <v>1.074647405126026</v>
      </c>
      <c r="W19" s="11"/>
      <c r="X19"/>
      <c r="Y19"/>
      <c r="Z19"/>
    </row>
    <row r="20" spans="1:26" s="12" customFormat="1" ht="16.5" customHeight="1">
      <c r="A20" s="20" t="s">
        <v>11</v>
      </c>
      <c r="B20" s="17">
        <v>17</v>
      </c>
      <c r="C20" s="26">
        <v>1528175</v>
      </c>
      <c r="D20" s="26">
        <v>1289153</v>
      </c>
      <c r="E20" s="27">
        <v>2026622</v>
      </c>
      <c r="F20" s="28">
        <f t="shared" si="4"/>
        <v>1.1854101103592825</v>
      </c>
      <c r="G20" s="28">
        <f t="shared" si="5"/>
        <v>0.7540503359777995</v>
      </c>
      <c r="H20" s="26">
        <v>11750</v>
      </c>
      <c r="I20" s="26">
        <v>2830</v>
      </c>
      <c r="J20" s="27">
        <v>11166</v>
      </c>
      <c r="K20" s="28">
        <f>SUM(H20/I20)</f>
        <v>4.151943462897527</v>
      </c>
      <c r="L20" s="28">
        <f>SUM(H20/J20)</f>
        <v>1.0523016299480565</v>
      </c>
      <c r="M20" s="26">
        <v>2685731</v>
      </c>
      <c r="N20" s="26">
        <v>2858999</v>
      </c>
      <c r="O20" s="27">
        <v>2536122</v>
      </c>
      <c r="P20" s="28">
        <f t="shared" si="6"/>
        <v>0.9393955716668666</v>
      </c>
      <c r="Q20" s="28">
        <f t="shared" si="7"/>
        <v>1.058991247266496</v>
      </c>
      <c r="R20" s="29">
        <f t="shared" si="11"/>
        <v>4225656</v>
      </c>
      <c r="S20" s="29">
        <f t="shared" si="12"/>
        <v>4150982</v>
      </c>
      <c r="T20" s="29">
        <f t="shared" si="8"/>
        <v>4573910</v>
      </c>
      <c r="U20" s="28">
        <f t="shared" si="9"/>
        <v>1.0179894781523986</v>
      </c>
      <c r="V20" s="28">
        <f t="shared" si="10"/>
        <v>0.9238607668275064</v>
      </c>
      <c r="W20" s="11"/>
      <c r="X20"/>
      <c r="Y20"/>
      <c r="Z20"/>
    </row>
    <row r="21" spans="1:26" s="12" customFormat="1" ht="16.5" customHeight="1">
      <c r="A21" s="20" t="s">
        <v>12</v>
      </c>
      <c r="B21" s="17">
        <v>18</v>
      </c>
      <c r="C21" s="26">
        <v>2944662</v>
      </c>
      <c r="D21" s="26">
        <v>2674631</v>
      </c>
      <c r="E21" s="27">
        <v>4403840</v>
      </c>
      <c r="F21" s="28">
        <f t="shared" si="4"/>
        <v>1.1009600950561031</v>
      </c>
      <c r="G21" s="28">
        <f t="shared" si="5"/>
        <v>0.6686578077314344</v>
      </c>
      <c r="H21" s="26">
        <v>0</v>
      </c>
      <c r="I21" s="26">
        <v>0</v>
      </c>
      <c r="J21" s="27">
        <v>0</v>
      </c>
      <c r="K21" s="31" t="s">
        <v>69</v>
      </c>
      <c r="L21" s="31" t="s">
        <v>69</v>
      </c>
      <c r="M21" s="26">
        <v>0</v>
      </c>
      <c r="N21" s="26">
        <v>0</v>
      </c>
      <c r="O21" s="27">
        <v>0</v>
      </c>
      <c r="P21" s="16" t="s">
        <v>27</v>
      </c>
      <c r="Q21" s="16" t="s">
        <v>27</v>
      </c>
      <c r="R21" s="29">
        <f t="shared" si="11"/>
        <v>2944662</v>
      </c>
      <c r="S21" s="29">
        <f t="shared" si="12"/>
        <v>2674631</v>
      </c>
      <c r="T21" s="29">
        <f t="shared" si="8"/>
        <v>4403840</v>
      </c>
      <c r="U21" s="28">
        <f t="shared" si="9"/>
        <v>1.1009600950561031</v>
      </c>
      <c r="V21" s="28">
        <f t="shared" si="10"/>
        <v>0.6686578077314344</v>
      </c>
      <c r="W21" s="11"/>
      <c r="X21"/>
      <c r="Y21"/>
      <c r="Z21"/>
    </row>
    <row r="22" spans="1:26" s="12" customFormat="1" ht="16.5" customHeight="1">
      <c r="A22" s="18" t="s">
        <v>13</v>
      </c>
      <c r="B22" s="17">
        <v>19</v>
      </c>
      <c r="C22" s="26">
        <v>3357101</v>
      </c>
      <c r="D22" s="26">
        <v>3181169</v>
      </c>
      <c r="E22" s="27">
        <v>4688039</v>
      </c>
      <c r="F22" s="28">
        <f t="shared" si="4"/>
        <v>1.0553041979222104</v>
      </c>
      <c r="G22" s="28">
        <f t="shared" si="5"/>
        <v>0.7160992048061033</v>
      </c>
      <c r="H22" s="26">
        <v>0</v>
      </c>
      <c r="I22" s="26">
        <v>0</v>
      </c>
      <c r="J22" s="27">
        <v>0</v>
      </c>
      <c r="K22" s="31" t="s">
        <v>70</v>
      </c>
      <c r="L22" s="31" t="s">
        <v>70</v>
      </c>
      <c r="M22" s="26">
        <v>0</v>
      </c>
      <c r="N22" s="26">
        <v>0</v>
      </c>
      <c r="O22" s="27">
        <v>0</v>
      </c>
      <c r="P22" s="16" t="s">
        <v>27</v>
      </c>
      <c r="Q22" s="16" t="s">
        <v>27</v>
      </c>
      <c r="R22" s="29">
        <f t="shared" si="11"/>
        <v>3357101</v>
      </c>
      <c r="S22" s="29">
        <f t="shared" si="12"/>
        <v>3181169</v>
      </c>
      <c r="T22" s="29">
        <f t="shared" si="8"/>
        <v>4688039</v>
      </c>
      <c r="U22" s="28">
        <f t="shared" si="9"/>
        <v>1.0553041979222104</v>
      </c>
      <c r="V22" s="28">
        <f t="shared" si="10"/>
        <v>0.7160992048061033</v>
      </c>
      <c r="W22" s="11"/>
      <c r="X22"/>
      <c r="Y22"/>
      <c r="Z22"/>
    </row>
    <row r="23" spans="1:26" s="12" customFormat="1" ht="16.5" customHeight="1">
      <c r="A23" s="20" t="s">
        <v>41</v>
      </c>
      <c r="B23" s="17">
        <v>20</v>
      </c>
      <c r="C23" s="26">
        <v>660355</v>
      </c>
      <c r="D23" s="26">
        <v>617444</v>
      </c>
      <c r="E23" s="27">
        <v>885534</v>
      </c>
      <c r="F23" s="28">
        <f t="shared" si="4"/>
        <v>1.0694978006102578</v>
      </c>
      <c r="G23" s="28">
        <f t="shared" si="5"/>
        <v>0.7457138856328498</v>
      </c>
      <c r="H23" s="26">
        <v>6800</v>
      </c>
      <c r="I23" s="26">
        <v>0</v>
      </c>
      <c r="J23" s="27">
        <v>11303</v>
      </c>
      <c r="K23" s="31" t="s">
        <v>70</v>
      </c>
      <c r="L23" s="28">
        <f>SUM(H23/J23)</f>
        <v>0.6016101919844289</v>
      </c>
      <c r="M23" s="26">
        <v>2486478</v>
      </c>
      <c r="N23" s="26">
        <v>2814953</v>
      </c>
      <c r="O23" s="27">
        <v>2745187</v>
      </c>
      <c r="P23" s="28">
        <f t="shared" si="6"/>
        <v>0.8833106627357544</v>
      </c>
      <c r="Q23" s="28">
        <f t="shared" si="7"/>
        <v>0.9057590612224231</v>
      </c>
      <c r="R23" s="29">
        <f t="shared" si="11"/>
        <v>3153633</v>
      </c>
      <c r="S23" s="29">
        <f t="shared" si="12"/>
        <v>3432397</v>
      </c>
      <c r="T23" s="29">
        <f t="shared" si="8"/>
        <v>3642024</v>
      </c>
      <c r="U23" s="28">
        <f t="shared" si="9"/>
        <v>0.91878445296392</v>
      </c>
      <c r="V23" s="28">
        <f t="shared" si="10"/>
        <v>0.8659012131715771</v>
      </c>
      <c r="W23" s="11"/>
      <c r="X23"/>
      <c r="Y23"/>
      <c r="Z23"/>
    </row>
    <row r="24" spans="1:26" s="12" customFormat="1" ht="16.5" customHeight="1">
      <c r="A24" s="20" t="s">
        <v>42</v>
      </c>
      <c r="B24" s="19">
        <v>21</v>
      </c>
      <c r="C24" s="26">
        <v>670354</v>
      </c>
      <c r="D24" s="26">
        <v>569648</v>
      </c>
      <c r="E24" s="27">
        <v>772929</v>
      </c>
      <c r="F24" s="28">
        <f t="shared" si="4"/>
        <v>1.1767863663174452</v>
      </c>
      <c r="G24" s="28">
        <f t="shared" si="5"/>
        <v>0.8672905273317472</v>
      </c>
      <c r="H24" s="26">
        <v>1850</v>
      </c>
      <c r="I24" s="26">
        <v>899</v>
      </c>
      <c r="J24" s="27">
        <v>0</v>
      </c>
      <c r="K24" s="28">
        <f>SUM(H24/I24)</f>
        <v>2.057842046718576</v>
      </c>
      <c r="L24" s="31" t="s">
        <v>67</v>
      </c>
      <c r="M24" s="26">
        <v>1514520</v>
      </c>
      <c r="N24" s="26">
        <v>1425980</v>
      </c>
      <c r="O24" s="27">
        <v>1503440</v>
      </c>
      <c r="P24" s="28">
        <f t="shared" si="6"/>
        <v>1.0620906324071866</v>
      </c>
      <c r="Q24" s="28">
        <f t="shared" si="7"/>
        <v>1.007369765338158</v>
      </c>
      <c r="R24" s="29">
        <f t="shared" si="11"/>
        <v>2186724</v>
      </c>
      <c r="S24" s="29">
        <f t="shared" si="12"/>
        <v>1996527</v>
      </c>
      <c r="T24" s="29">
        <f t="shared" si="8"/>
        <v>2276369</v>
      </c>
      <c r="U24" s="28">
        <f t="shared" si="9"/>
        <v>1.0952639258071641</v>
      </c>
      <c r="V24" s="28">
        <f t="shared" si="10"/>
        <v>0.9606193020551589</v>
      </c>
      <c r="W24" s="11"/>
      <c r="X24"/>
      <c r="Y24"/>
      <c r="Z24"/>
    </row>
    <row r="25" spans="1:26" s="12" customFormat="1" ht="16.5" customHeight="1">
      <c r="A25" s="20" t="s">
        <v>43</v>
      </c>
      <c r="B25" s="17">
        <v>22</v>
      </c>
      <c r="C25" s="26">
        <v>1139048</v>
      </c>
      <c r="D25" s="26">
        <v>994501</v>
      </c>
      <c r="E25" s="30">
        <v>1218352</v>
      </c>
      <c r="F25" s="28">
        <f t="shared" si="4"/>
        <v>1.1453462590786736</v>
      </c>
      <c r="G25" s="28">
        <f t="shared" si="5"/>
        <v>0.9349087948310505</v>
      </c>
      <c r="H25" s="26">
        <v>7698</v>
      </c>
      <c r="I25" s="26">
        <v>0</v>
      </c>
      <c r="J25" s="30">
        <v>535</v>
      </c>
      <c r="K25" s="31" t="s">
        <v>70</v>
      </c>
      <c r="L25" s="31" t="s">
        <v>67</v>
      </c>
      <c r="M25" s="26">
        <v>2047449</v>
      </c>
      <c r="N25" s="26">
        <v>2336698</v>
      </c>
      <c r="O25" s="30">
        <v>2209612</v>
      </c>
      <c r="P25" s="28">
        <f t="shared" si="6"/>
        <v>0.8762146413443244</v>
      </c>
      <c r="Q25" s="28">
        <f t="shared" si="7"/>
        <v>0.9266101921966391</v>
      </c>
      <c r="R25" s="29">
        <f t="shared" si="11"/>
        <v>3194195</v>
      </c>
      <c r="S25" s="29">
        <f t="shared" si="12"/>
        <v>3331199</v>
      </c>
      <c r="T25" s="29">
        <f t="shared" si="8"/>
        <v>3428499</v>
      </c>
      <c r="U25" s="28">
        <f t="shared" si="9"/>
        <v>0.9588724660400054</v>
      </c>
      <c r="V25" s="28">
        <f t="shared" si="10"/>
        <v>0.9316598896485021</v>
      </c>
      <c r="W25" s="11"/>
      <c r="X25"/>
      <c r="Y25"/>
      <c r="Z25"/>
    </row>
    <row r="26" spans="1:26" s="12" customFormat="1" ht="16.5" customHeight="1">
      <c r="A26" s="18" t="s">
        <v>44</v>
      </c>
      <c r="B26" s="17">
        <v>23</v>
      </c>
      <c r="C26" s="26">
        <v>753444</v>
      </c>
      <c r="D26" s="26">
        <v>567473</v>
      </c>
      <c r="E26" s="32">
        <v>655280</v>
      </c>
      <c r="F26" s="28">
        <f t="shared" si="4"/>
        <v>1.3277177945029983</v>
      </c>
      <c r="G26" s="28">
        <f t="shared" si="5"/>
        <v>1.1498046636552313</v>
      </c>
      <c r="H26" s="26">
        <v>0</v>
      </c>
      <c r="I26" s="26">
        <v>0</v>
      </c>
      <c r="J26" s="32">
        <v>0</v>
      </c>
      <c r="K26" s="31" t="s">
        <v>70</v>
      </c>
      <c r="L26" s="31" t="s">
        <v>70</v>
      </c>
      <c r="M26" s="26">
        <v>3533513</v>
      </c>
      <c r="N26" s="26">
        <v>3216153</v>
      </c>
      <c r="O26" s="32">
        <v>3500115</v>
      </c>
      <c r="P26" s="28">
        <f t="shared" si="6"/>
        <v>1.098676897523221</v>
      </c>
      <c r="Q26" s="28">
        <f t="shared" si="7"/>
        <v>1.0095419721923422</v>
      </c>
      <c r="R26" s="29">
        <f t="shared" si="11"/>
        <v>4286957</v>
      </c>
      <c r="S26" s="29">
        <f t="shared" si="12"/>
        <v>3783626</v>
      </c>
      <c r="T26" s="29">
        <f t="shared" si="8"/>
        <v>4155395</v>
      </c>
      <c r="U26" s="28">
        <f t="shared" si="9"/>
        <v>1.1330287401556074</v>
      </c>
      <c r="V26" s="28">
        <f t="shared" si="10"/>
        <v>1.0316605280605093</v>
      </c>
      <c r="W26" s="11"/>
      <c r="X26"/>
      <c r="Y26"/>
      <c r="Z26"/>
    </row>
    <row r="27" spans="1:26" s="12" customFormat="1" ht="16.5" customHeight="1">
      <c r="A27" s="18" t="s">
        <v>45</v>
      </c>
      <c r="B27" s="19">
        <v>24</v>
      </c>
      <c r="C27" s="26">
        <v>2683646</v>
      </c>
      <c r="D27" s="26">
        <v>2716644</v>
      </c>
      <c r="E27" s="27">
        <v>2972958</v>
      </c>
      <c r="F27" s="28">
        <f t="shared" si="4"/>
        <v>0.9878533955866134</v>
      </c>
      <c r="G27" s="28">
        <f t="shared" si="5"/>
        <v>0.9026854735250212</v>
      </c>
      <c r="H27" s="26">
        <v>0</v>
      </c>
      <c r="I27" s="26">
        <v>0</v>
      </c>
      <c r="J27" s="27">
        <v>0</v>
      </c>
      <c r="K27" s="31" t="s">
        <v>70</v>
      </c>
      <c r="L27" s="31" t="s">
        <v>70</v>
      </c>
      <c r="M27" s="26">
        <v>301580</v>
      </c>
      <c r="N27" s="26">
        <v>294397</v>
      </c>
      <c r="O27" s="27">
        <v>281332</v>
      </c>
      <c r="P27" s="28">
        <f t="shared" si="6"/>
        <v>1.0243990258052902</v>
      </c>
      <c r="Q27" s="28">
        <f t="shared" si="7"/>
        <v>1.0719719050801189</v>
      </c>
      <c r="R27" s="29">
        <f t="shared" si="11"/>
        <v>2985226</v>
      </c>
      <c r="S27" s="29">
        <f t="shared" si="12"/>
        <v>3011041</v>
      </c>
      <c r="T27" s="29">
        <f t="shared" si="8"/>
        <v>3254290</v>
      </c>
      <c r="U27" s="28">
        <f t="shared" si="9"/>
        <v>0.9914265531422521</v>
      </c>
      <c r="V27" s="28">
        <f t="shared" si="10"/>
        <v>0.9173202142402798</v>
      </c>
      <c r="W27" s="11"/>
      <c r="X27"/>
      <c r="Y27"/>
      <c r="Z27"/>
    </row>
    <row r="28" spans="1:26" s="12" customFormat="1" ht="16.5" customHeight="1" thickBot="1">
      <c r="A28" s="13" t="s">
        <v>46</v>
      </c>
      <c r="B28" s="14">
        <v>25</v>
      </c>
      <c r="C28" s="39">
        <v>49167</v>
      </c>
      <c r="D28" s="39">
        <v>115172</v>
      </c>
      <c r="E28" s="27">
        <v>105685</v>
      </c>
      <c r="F28" s="34">
        <f t="shared" si="4"/>
        <v>0.42690063557114577</v>
      </c>
      <c r="G28" s="34">
        <f t="shared" si="5"/>
        <v>0.4652221223447036</v>
      </c>
      <c r="H28" s="39">
        <v>13369</v>
      </c>
      <c r="I28" s="39">
        <v>25145</v>
      </c>
      <c r="J28" s="27">
        <v>3862</v>
      </c>
      <c r="K28" s="34">
        <f>SUM(H28/I28)</f>
        <v>0.5316762775899782</v>
      </c>
      <c r="L28" s="34">
        <f>SUM(H28/J28)</f>
        <v>3.461677887105127</v>
      </c>
      <c r="M28" s="39">
        <v>2805110</v>
      </c>
      <c r="N28" s="39">
        <v>3050961</v>
      </c>
      <c r="O28" s="27">
        <v>2886112</v>
      </c>
      <c r="P28" s="34">
        <f t="shared" si="6"/>
        <v>0.919418504530212</v>
      </c>
      <c r="Q28" s="34">
        <f t="shared" si="7"/>
        <v>0.9719338681243139</v>
      </c>
      <c r="R28" s="35">
        <f t="shared" si="11"/>
        <v>2867646</v>
      </c>
      <c r="S28" s="35">
        <f t="shared" si="12"/>
        <v>3191278</v>
      </c>
      <c r="T28" s="35">
        <f t="shared" si="8"/>
        <v>2995659</v>
      </c>
      <c r="U28" s="34">
        <f t="shared" si="9"/>
        <v>0.8985885905270553</v>
      </c>
      <c r="V28" s="34">
        <f t="shared" si="10"/>
        <v>0.9572671655886067</v>
      </c>
      <c r="W28" s="11"/>
      <c r="X28"/>
      <c r="Y28"/>
      <c r="Z28"/>
    </row>
    <row r="29" spans="1:26" s="12" customFormat="1" ht="18.75" customHeight="1" thickBot="1">
      <c r="A29" s="44" t="s">
        <v>71</v>
      </c>
      <c r="B29" s="21"/>
      <c r="C29" s="36">
        <f>SUM(C4:C28)</f>
        <v>124114293</v>
      </c>
      <c r="D29" s="37">
        <f>SUM(D4:D28)</f>
        <v>96119406</v>
      </c>
      <c r="E29" s="37">
        <f>SUM(E4:E28)</f>
        <v>143324069</v>
      </c>
      <c r="F29" s="38">
        <f t="shared" si="4"/>
        <v>1.2912511444359114</v>
      </c>
      <c r="G29" s="38">
        <f t="shared" si="5"/>
        <v>0.8659696439402652</v>
      </c>
      <c r="H29" s="37">
        <f>SUM(H4:H28)</f>
        <v>1736042</v>
      </c>
      <c r="I29" s="37">
        <f>SUM(I4:I28)</f>
        <v>929725</v>
      </c>
      <c r="J29" s="37">
        <f>SUM(J4:J28)</f>
        <v>1146055</v>
      </c>
      <c r="K29" s="38">
        <f>SUM(H29/I29)</f>
        <v>1.8672639759068541</v>
      </c>
      <c r="L29" s="38">
        <f>SUM(H29/J29)</f>
        <v>1.5147981554113894</v>
      </c>
      <c r="M29" s="37">
        <f>SUM(M4:M28)</f>
        <v>179758266</v>
      </c>
      <c r="N29" s="37">
        <f>SUM(N4:N28)</f>
        <v>189257701</v>
      </c>
      <c r="O29" s="37">
        <f>SUM(O4:O28)</f>
        <v>184444659</v>
      </c>
      <c r="P29" s="38">
        <f t="shared" si="6"/>
        <v>0.9498068773433954</v>
      </c>
      <c r="Q29" s="38">
        <f t="shared" si="7"/>
        <v>0.9745918747368011</v>
      </c>
      <c r="R29" s="37">
        <f>SUM(R4:R28)</f>
        <v>305608601</v>
      </c>
      <c r="S29" s="37">
        <f>SUM(S4:S28)</f>
        <v>286306832</v>
      </c>
      <c r="T29" s="37">
        <f t="shared" si="8"/>
        <v>328914783</v>
      </c>
      <c r="U29" s="38">
        <f t="shared" si="9"/>
        <v>1.0674163758690887</v>
      </c>
      <c r="V29" s="45">
        <f t="shared" si="10"/>
        <v>0.929142187567775</v>
      </c>
      <c r="W29" s="11"/>
      <c r="X29"/>
      <c r="Y29"/>
      <c r="Z29"/>
    </row>
    <row r="30" spans="1:26" s="12" customFormat="1" ht="16.5" customHeight="1">
      <c r="A30" s="5" t="s">
        <v>47</v>
      </c>
      <c r="B30" s="15">
        <v>26</v>
      </c>
      <c r="C30" s="33">
        <v>277430</v>
      </c>
      <c r="D30" s="33">
        <v>292763</v>
      </c>
      <c r="E30" s="27">
        <v>440970</v>
      </c>
      <c r="F30" s="40">
        <f t="shared" si="4"/>
        <v>0.9476265784952334</v>
      </c>
      <c r="G30" s="40">
        <f t="shared" si="5"/>
        <v>0.629135768873166</v>
      </c>
      <c r="H30" s="33">
        <v>0</v>
      </c>
      <c r="I30" s="33">
        <v>0</v>
      </c>
      <c r="J30" s="27">
        <v>0</v>
      </c>
      <c r="K30" s="31" t="s">
        <v>72</v>
      </c>
      <c r="L30" s="31" t="s">
        <v>72</v>
      </c>
      <c r="M30" s="33">
        <v>2081105</v>
      </c>
      <c r="N30" s="33">
        <v>2523594</v>
      </c>
      <c r="O30" s="27">
        <v>3588066</v>
      </c>
      <c r="P30" s="40">
        <f t="shared" si="6"/>
        <v>0.824659196368354</v>
      </c>
      <c r="Q30" s="40">
        <f t="shared" si="7"/>
        <v>0.5800074469087246</v>
      </c>
      <c r="R30" s="41">
        <f aca="true" t="shared" si="13" ref="R30:R54">+C30+H30+M30</f>
        <v>2358535</v>
      </c>
      <c r="S30" s="41">
        <f aca="true" t="shared" si="14" ref="S30:S54">+D30+I30+N30</f>
        <v>2816357</v>
      </c>
      <c r="T30" s="41">
        <f t="shared" si="8"/>
        <v>4029036</v>
      </c>
      <c r="U30" s="40">
        <f t="shared" si="9"/>
        <v>0.8374417731842945</v>
      </c>
      <c r="V30" s="40">
        <f t="shared" si="10"/>
        <v>0.5853844443186906</v>
      </c>
      <c r="X30"/>
      <c r="Y30"/>
      <c r="Z30"/>
    </row>
    <row r="31" spans="1:26" s="12" customFormat="1" ht="16.5" customHeight="1">
      <c r="A31" s="18" t="s">
        <v>48</v>
      </c>
      <c r="B31" s="17">
        <v>27</v>
      </c>
      <c r="C31" s="26">
        <v>194767</v>
      </c>
      <c r="D31" s="26">
        <v>184120</v>
      </c>
      <c r="E31" s="27">
        <v>229697</v>
      </c>
      <c r="F31" s="28">
        <f t="shared" si="4"/>
        <v>1.0578264175537693</v>
      </c>
      <c r="G31" s="28">
        <f t="shared" si="5"/>
        <v>0.847930099217665</v>
      </c>
      <c r="H31" s="26">
        <v>618</v>
      </c>
      <c r="I31" s="26">
        <v>0</v>
      </c>
      <c r="J31" s="27">
        <v>528</v>
      </c>
      <c r="K31" s="31" t="s">
        <v>72</v>
      </c>
      <c r="L31" s="28">
        <f>SUM(H31/J31)</f>
        <v>1.1704545454545454</v>
      </c>
      <c r="M31" s="26">
        <v>3005855</v>
      </c>
      <c r="N31" s="26">
        <v>3061203</v>
      </c>
      <c r="O31" s="27">
        <v>2921045</v>
      </c>
      <c r="P31" s="28">
        <f t="shared" si="6"/>
        <v>0.9819195264084087</v>
      </c>
      <c r="Q31" s="28">
        <f t="shared" si="7"/>
        <v>1.029034129908988</v>
      </c>
      <c r="R31" s="29">
        <f t="shared" si="13"/>
        <v>3201240</v>
      </c>
      <c r="S31" s="29">
        <f t="shared" si="14"/>
        <v>3245323</v>
      </c>
      <c r="T31" s="29">
        <f t="shared" si="8"/>
        <v>3151270</v>
      </c>
      <c r="U31" s="28">
        <f t="shared" si="9"/>
        <v>0.9864164522298705</v>
      </c>
      <c r="V31" s="28">
        <f t="shared" si="10"/>
        <v>1.015857098883942</v>
      </c>
      <c r="X31"/>
      <c r="Y31"/>
      <c r="Z31"/>
    </row>
    <row r="32" spans="1:26" s="12" customFormat="1" ht="16.5" customHeight="1">
      <c r="A32" s="18" t="s">
        <v>49</v>
      </c>
      <c r="B32" s="19">
        <v>28</v>
      </c>
      <c r="C32" s="26">
        <v>2447854</v>
      </c>
      <c r="D32" s="26">
        <v>1651962</v>
      </c>
      <c r="E32" s="27">
        <v>3786649</v>
      </c>
      <c r="F32" s="28">
        <f t="shared" si="4"/>
        <v>1.4817859006442038</v>
      </c>
      <c r="G32" s="28">
        <f t="shared" si="5"/>
        <v>0.6464433328782255</v>
      </c>
      <c r="H32" s="26">
        <v>0</v>
      </c>
      <c r="I32" s="26">
        <v>0</v>
      </c>
      <c r="J32" s="27">
        <v>0</v>
      </c>
      <c r="K32" s="16" t="s">
        <v>27</v>
      </c>
      <c r="L32" s="16" t="s">
        <v>27</v>
      </c>
      <c r="M32" s="26">
        <v>0</v>
      </c>
      <c r="N32" s="26">
        <v>0</v>
      </c>
      <c r="O32" s="27">
        <v>0</v>
      </c>
      <c r="P32" s="16" t="s">
        <v>27</v>
      </c>
      <c r="Q32" s="16" t="s">
        <v>27</v>
      </c>
      <c r="R32" s="29">
        <f t="shared" si="13"/>
        <v>2447854</v>
      </c>
      <c r="S32" s="29">
        <f t="shared" si="14"/>
        <v>1651962</v>
      </c>
      <c r="T32" s="29">
        <f t="shared" si="8"/>
        <v>3786649</v>
      </c>
      <c r="U32" s="28">
        <f t="shared" si="9"/>
        <v>1.4817859006442038</v>
      </c>
      <c r="V32" s="28">
        <f t="shared" si="10"/>
        <v>0.6464433328782255</v>
      </c>
      <c r="X32"/>
      <c r="Y32"/>
      <c r="Z32"/>
    </row>
    <row r="33" spans="1:26" s="12" customFormat="1" ht="16.5" customHeight="1">
      <c r="A33" s="18" t="s">
        <v>50</v>
      </c>
      <c r="B33" s="19">
        <v>29</v>
      </c>
      <c r="C33" s="26">
        <v>410333</v>
      </c>
      <c r="D33" s="26">
        <v>326975</v>
      </c>
      <c r="E33" s="27">
        <v>535800</v>
      </c>
      <c r="F33" s="28">
        <f t="shared" si="4"/>
        <v>1.2549369217830109</v>
      </c>
      <c r="G33" s="28">
        <f t="shared" si="5"/>
        <v>0.7658324001493094</v>
      </c>
      <c r="H33" s="26">
        <v>39249</v>
      </c>
      <c r="I33" s="26">
        <v>21040</v>
      </c>
      <c r="J33" s="27">
        <v>76534</v>
      </c>
      <c r="K33" s="28">
        <f>SUM(H33/I33)</f>
        <v>1.8654467680608364</v>
      </c>
      <c r="L33" s="28">
        <f>SUM(H33/J33)</f>
        <v>0.5128308986855515</v>
      </c>
      <c r="M33" s="26">
        <v>1805061</v>
      </c>
      <c r="N33" s="26">
        <v>1852208</v>
      </c>
      <c r="O33" s="27">
        <v>1791654</v>
      </c>
      <c r="P33" s="28">
        <f t="shared" si="6"/>
        <v>0.974545515406477</v>
      </c>
      <c r="Q33" s="28">
        <f t="shared" si="7"/>
        <v>1.0074830296474655</v>
      </c>
      <c r="R33" s="29">
        <f t="shared" si="13"/>
        <v>2254643</v>
      </c>
      <c r="S33" s="29">
        <f t="shared" si="14"/>
        <v>2200223</v>
      </c>
      <c r="T33" s="29">
        <f t="shared" si="8"/>
        <v>2403988</v>
      </c>
      <c r="U33" s="28">
        <f t="shared" si="9"/>
        <v>1.0247338565227253</v>
      </c>
      <c r="V33" s="28">
        <f t="shared" si="10"/>
        <v>0.9378761458043884</v>
      </c>
      <c r="X33"/>
      <c r="Y33"/>
      <c r="Z33"/>
    </row>
    <row r="34" spans="1:26" s="12" customFormat="1" ht="16.5" customHeight="1">
      <c r="A34" s="18" t="s">
        <v>51</v>
      </c>
      <c r="B34" s="19">
        <v>30</v>
      </c>
      <c r="C34" s="26">
        <v>289407</v>
      </c>
      <c r="D34" s="26">
        <v>203875</v>
      </c>
      <c r="E34" s="27">
        <v>227996</v>
      </c>
      <c r="F34" s="28">
        <f t="shared" si="4"/>
        <v>1.419531575720417</v>
      </c>
      <c r="G34" s="28">
        <f t="shared" si="5"/>
        <v>1.269351216688012</v>
      </c>
      <c r="H34" s="26">
        <v>0</v>
      </c>
      <c r="I34" s="26">
        <v>0</v>
      </c>
      <c r="J34" s="27">
        <v>0</v>
      </c>
      <c r="K34" s="31" t="s">
        <v>0</v>
      </c>
      <c r="L34" s="31" t="s">
        <v>0</v>
      </c>
      <c r="M34" s="26">
        <v>1930595</v>
      </c>
      <c r="N34" s="26">
        <v>2028886</v>
      </c>
      <c r="O34" s="27">
        <v>1984102</v>
      </c>
      <c r="P34" s="28">
        <f t="shared" si="6"/>
        <v>0.95155420265111</v>
      </c>
      <c r="Q34" s="28">
        <f t="shared" si="7"/>
        <v>0.9730321324206115</v>
      </c>
      <c r="R34" s="29">
        <f t="shared" si="13"/>
        <v>2220002</v>
      </c>
      <c r="S34" s="29">
        <f t="shared" si="14"/>
        <v>2232761</v>
      </c>
      <c r="T34" s="29">
        <f t="shared" si="8"/>
        <v>2212098</v>
      </c>
      <c r="U34" s="28">
        <f t="shared" si="9"/>
        <v>0.9942855504910736</v>
      </c>
      <c r="V34" s="28">
        <f t="shared" si="10"/>
        <v>1.0035730785887425</v>
      </c>
      <c r="X34"/>
      <c r="Y34"/>
      <c r="Z34"/>
    </row>
    <row r="35" spans="1:26" s="12" customFormat="1" ht="16.5" customHeight="1">
      <c r="A35" s="20" t="s">
        <v>52</v>
      </c>
      <c r="B35" s="19">
        <v>31</v>
      </c>
      <c r="C35" s="26">
        <v>2009451</v>
      </c>
      <c r="D35" s="26">
        <v>2072147</v>
      </c>
      <c r="E35" s="27">
        <v>1961981</v>
      </c>
      <c r="F35" s="28">
        <f t="shared" si="4"/>
        <v>0.9697434593202123</v>
      </c>
      <c r="G35" s="28">
        <f t="shared" si="5"/>
        <v>1.0241949335900806</v>
      </c>
      <c r="H35" s="26">
        <v>11614</v>
      </c>
      <c r="I35" s="26">
        <v>7537</v>
      </c>
      <c r="J35" s="27">
        <v>19812</v>
      </c>
      <c r="K35" s="28">
        <f>SUM(H35/I35)</f>
        <v>1.5409314050683296</v>
      </c>
      <c r="L35" s="28">
        <f>SUM(H35/J35)</f>
        <v>0.5862103775489602</v>
      </c>
      <c r="M35" s="26">
        <v>294313</v>
      </c>
      <c r="N35" s="26">
        <v>286731</v>
      </c>
      <c r="O35" s="27">
        <v>219552</v>
      </c>
      <c r="P35" s="28">
        <f t="shared" si="6"/>
        <v>1.0264429029299238</v>
      </c>
      <c r="Q35" s="28">
        <f t="shared" si="7"/>
        <v>1.3405161419618132</v>
      </c>
      <c r="R35" s="29">
        <f t="shared" si="13"/>
        <v>2315378</v>
      </c>
      <c r="S35" s="29">
        <f t="shared" si="14"/>
        <v>2366415</v>
      </c>
      <c r="T35" s="29">
        <f t="shared" si="8"/>
        <v>2201345</v>
      </c>
      <c r="U35" s="28">
        <f t="shared" si="9"/>
        <v>0.978432777006569</v>
      </c>
      <c r="V35" s="28">
        <f t="shared" si="10"/>
        <v>1.051801512257279</v>
      </c>
      <c r="X35"/>
      <c r="Y35"/>
      <c r="Z35"/>
    </row>
    <row r="36" spans="1:26" s="12" customFormat="1" ht="16.5" customHeight="1">
      <c r="A36" s="20" t="s">
        <v>53</v>
      </c>
      <c r="B36" s="19">
        <v>32</v>
      </c>
      <c r="C36" s="26">
        <v>2072867</v>
      </c>
      <c r="D36" s="26">
        <v>2024860</v>
      </c>
      <c r="E36" s="27">
        <v>3230494</v>
      </c>
      <c r="F36" s="28">
        <f t="shared" si="4"/>
        <v>1.0237087996207146</v>
      </c>
      <c r="G36" s="28">
        <f t="shared" si="5"/>
        <v>0.6416563534864946</v>
      </c>
      <c r="H36" s="26">
        <v>0</v>
      </c>
      <c r="I36" s="26">
        <v>0</v>
      </c>
      <c r="J36" s="27">
        <v>0</v>
      </c>
      <c r="K36" s="31" t="s">
        <v>1</v>
      </c>
      <c r="L36" s="31" t="s">
        <v>1</v>
      </c>
      <c r="M36" s="26">
        <v>149763</v>
      </c>
      <c r="N36" s="26">
        <v>113478</v>
      </c>
      <c r="O36" s="27">
        <v>103508</v>
      </c>
      <c r="P36" s="28">
        <f t="shared" si="6"/>
        <v>1.3197536086289854</v>
      </c>
      <c r="Q36" s="28">
        <f t="shared" si="7"/>
        <v>1.4468736716002628</v>
      </c>
      <c r="R36" s="29">
        <f t="shared" si="13"/>
        <v>2222630</v>
      </c>
      <c r="S36" s="29">
        <f t="shared" si="14"/>
        <v>2138338</v>
      </c>
      <c r="T36" s="29">
        <f t="shared" si="8"/>
        <v>3334002</v>
      </c>
      <c r="U36" s="28">
        <f t="shared" si="9"/>
        <v>1.0394193995523626</v>
      </c>
      <c r="V36" s="28">
        <f t="shared" si="10"/>
        <v>0.666655268953048</v>
      </c>
      <c r="X36"/>
      <c r="Y36"/>
      <c r="Z36"/>
    </row>
    <row r="37" spans="1:26" s="12" customFormat="1" ht="16.5" customHeight="1">
      <c r="A37" s="18" t="s">
        <v>54</v>
      </c>
      <c r="B37" s="19">
        <v>33</v>
      </c>
      <c r="C37" s="26">
        <v>166256</v>
      </c>
      <c r="D37" s="26">
        <v>149549</v>
      </c>
      <c r="E37" s="27">
        <v>229175</v>
      </c>
      <c r="F37" s="28">
        <f t="shared" si="4"/>
        <v>1.1117158924499662</v>
      </c>
      <c r="G37" s="28">
        <f t="shared" si="5"/>
        <v>0.7254543471146504</v>
      </c>
      <c r="H37" s="26">
        <v>1051</v>
      </c>
      <c r="I37" s="26">
        <v>628</v>
      </c>
      <c r="J37" s="27">
        <v>729</v>
      </c>
      <c r="K37" s="28">
        <f>SUM(H37/I37)</f>
        <v>1.6735668789808917</v>
      </c>
      <c r="L37" s="28">
        <f>SUM(H37/J37)</f>
        <v>1.4417009602194788</v>
      </c>
      <c r="M37" s="26">
        <v>2160235</v>
      </c>
      <c r="N37" s="26">
        <v>2304341</v>
      </c>
      <c r="O37" s="27">
        <v>2335733</v>
      </c>
      <c r="P37" s="28">
        <f t="shared" si="6"/>
        <v>0.9374632487118877</v>
      </c>
      <c r="Q37" s="28">
        <f t="shared" si="7"/>
        <v>0.924863843598562</v>
      </c>
      <c r="R37" s="29">
        <f t="shared" si="13"/>
        <v>2327542</v>
      </c>
      <c r="S37" s="29">
        <f t="shared" si="14"/>
        <v>2454518</v>
      </c>
      <c r="T37" s="29">
        <f t="shared" si="8"/>
        <v>2565637</v>
      </c>
      <c r="U37" s="28">
        <f t="shared" si="9"/>
        <v>0.9482684584101645</v>
      </c>
      <c r="V37" s="28">
        <f t="shared" si="10"/>
        <v>0.9071984852104955</v>
      </c>
      <c r="X37"/>
      <c r="Y37"/>
      <c r="Z37"/>
    </row>
    <row r="38" spans="1:26" s="12" customFormat="1" ht="16.5" customHeight="1">
      <c r="A38" s="18" t="s">
        <v>14</v>
      </c>
      <c r="B38" s="19">
        <v>34</v>
      </c>
      <c r="C38" s="26">
        <v>2078376</v>
      </c>
      <c r="D38" s="26">
        <v>2076300</v>
      </c>
      <c r="E38" s="27">
        <v>2768400</v>
      </c>
      <c r="F38" s="28">
        <f t="shared" si="4"/>
        <v>1.0009998555122093</v>
      </c>
      <c r="G38" s="28">
        <f t="shared" si="5"/>
        <v>0.750749891634157</v>
      </c>
      <c r="H38" s="26">
        <v>0</v>
      </c>
      <c r="I38" s="26">
        <v>0</v>
      </c>
      <c r="J38" s="27">
        <v>0</v>
      </c>
      <c r="K38" s="31" t="s">
        <v>2</v>
      </c>
      <c r="L38" s="31" t="s">
        <v>2</v>
      </c>
      <c r="M38" s="26">
        <v>0</v>
      </c>
      <c r="N38" s="26">
        <v>0</v>
      </c>
      <c r="O38" s="27">
        <v>0</v>
      </c>
      <c r="P38" s="16" t="s">
        <v>27</v>
      </c>
      <c r="Q38" s="16" t="s">
        <v>27</v>
      </c>
      <c r="R38" s="29">
        <f t="shared" si="13"/>
        <v>2078376</v>
      </c>
      <c r="S38" s="29">
        <f t="shared" si="14"/>
        <v>2076300</v>
      </c>
      <c r="T38" s="29">
        <f t="shared" si="8"/>
        <v>2768400</v>
      </c>
      <c r="U38" s="28">
        <f t="shared" si="9"/>
        <v>1.0009998555122093</v>
      </c>
      <c r="V38" s="28">
        <f t="shared" si="10"/>
        <v>0.750749891634157</v>
      </c>
      <c r="X38"/>
      <c r="Y38"/>
      <c r="Z38"/>
    </row>
    <row r="39" spans="1:26" s="12" customFormat="1" ht="16.5" customHeight="1">
      <c r="A39" s="18" t="s">
        <v>55</v>
      </c>
      <c r="B39" s="19">
        <v>35</v>
      </c>
      <c r="C39" s="26">
        <v>683750</v>
      </c>
      <c r="D39" s="26">
        <v>485568</v>
      </c>
      <c r="E39" s="27">
        <v>914685</v>
      </c>
      <c r="F39" s="28">
        <f t="shared" si="4"/>
        <v>1.4081446882825885</v>
      </c>
      <c r="G39" s="28">
        <f t="shared" si="5"/>
        <v>0.7475251042708692</v>
      </c>
      <c r="H39" s="26">
        <v>0</v>
      </c>
      <c r="I39" s="26">
        <v>0</v>
      </c>
      <c r="J39" s="27">
        <v>0</v>
      </c>
      <c r="K39" s="31" t="s">
        <v>2</v>
      </c>
      <c r="L39" s="31" t="s">
        <v>2</v>
      </c>
      <c r="M39" s="26">
        <v>1386210</v>
      </c>
      <c r="N39" s="26">
        <v>1492221</v>
      </c>
      <c r="O39" s="27">
        <v>1537016</v>
      </c>
      <c r="P39" s="28">
        <f t="shared" si="6"/>
        <v>0.9289575739786533</v>
      </c>
      <c r="Q39" s="28">
        <f t="shared" si="7"/>
        <v>0.9018839101219506</v>
      </c>
      <c r="R39" s="29">
        <f t="shared" si="13"/>
        <v>2069960</v>
      </c>
      <c r="S39" s="29">
        <f t="shared" si="14"/>
        <v>1977789</v>
      </c>
      <c r="T39" s="29">
        <f t="shared" si="8"/>
        <v>2451701</v>
      </c>
      <c r="U39" s="28">
        <f t="shared" si="9"/>
        <v>1.046603050173704</v>
      </c>
      <c r="V39" s="28">
        <f t="shared" si="10"/>
        <v>0.8442954503832237</v>
      </c>
      <c r="X39"/>
      <c r="Y39"/>
      <c r="Z39"/>
    </row>
    <row r="40" spans="1:26" s="12" customFormat="1" ht="16.5" customHeight="1">
      <c r="A40" s="18" t="s">
        <v>56</v>
      </c>
      <c r="B40" s="19">
        <v>36</v>
      </c>
      <c r="C40" s="26">
        <v>404058</v>
      </c>
      <c r="D40" s="26">
        <v>328484</v>
      </c>
      <c r="E40" s="27">
        <v>421987</v>
      </c>
      <c r="F40" s="28">
        <f t="shared" si="4"/>
        <v>1.2300690444587865</v>
      </c>
      <c r="G40" s="28">
        <f t="shared" si="5"/>
        <v>0.9575129091654482</v>
      </c>
      <c r="H40" s="26">
        <v>669</v>
      </c>
      <c r="I40" s="26">
        <v>760</v>
      </c>
      <c r="J40" s="27">
        <v>791</v>
      </c>
      <c r="K40" s="28">
        <f>SUM(H40/I40)</f>
        <v>0.8802631578947369</v>
      </c>
      <c r="L40" s="28">
        <f>SUM(H40/J40)</f>
        <v>0.8457648546144121</v>
      </c>
      <c r="M40" s="26">
        <v>1423713</v>
      </c>
      <c r="N40" s="26">
        <v>1424547</v>
      </c>
      <c r="O40" s="27">
        <v>1468304</v>
      </c>
      <c r="P40" s="28">
        <f t="shared" si="6"/>
        <v>0.9994145507308639</v>
      </c>
      <c r="Q40" s="28">
        <f t="shared" si="7"/>
        <v>0.9696309483594678</v>
      </c>
      <c r="R40" s="29">
        <f t="shared" si="13"/>
        <v>1828440</v>
      </c>
      <c r="S40" s="29">
        <f t="shared" si="14"/>
        <v>1753791</v>
      </c>
      <c r="T40" s="29">
        <f t="shared" si="8"/>
        <v>1891082</v>
      </c>
      <c r="U40" s="28">
        <f t="shared" si="9"/>
        <v>1.0425643648530527</v>
      </c>
      <c r="V40" s="28">
        <f t="shared" si="10"/>
        <v>0.9668750482527992</v>
      </c>
      <c r="X40"/>
      <c r="Y40"/>
      <c r="Z40"/>
    </row>
    <row r="41" spans="1:26" s="12" customFormat="1" ht="16.5" customHeight="1">
      <c r="A41" s="18" t="s">
        <v>57</v>
      </c>
      <c r="B41" s="19">
        <v>37</v>
      </c>
      <c r="C41" s="26">
        <v>1775550</v>
      </c>
      <c r="D41" s="26">
        <v>1449826</v>
      </c>
      <c r="E41" s="27">
        <v>1705382</v>
      </c>
      <c r="F41" s="28">
        <f t="shared" si="4"/>
        <v>1.2246642010834403</v>
      </c>
      <c r="G41" s="28">
        <f t="shared" si="5"/>
        <v>1.0411450337812878</v>
      </c>
      <c r="H41" s="26">
        <v>0</v>
      </c>
      <c r="I41" s="26">
        <v>0</v>
      </c>
      <c r="J41" s="27">
        <v>0</v>
      </c>
      <c r="K41" s="31" t="s">
        <v>3</v>
      </c>
      <c r="L41" s="31" t="s">
        <v>3</v>
      </c>
      <c r="M41" s="26">
        <v>135848</v>
      </c>
      <c r="N41" s="26">
        <v>93557</v>
      </c>
      <c r="O41" s="27">
        <v>94249</v>
      </c>
      <c r="P41" s="28">
        <f t="shared" si="6"/>
        <v>1.4520345885396069</v>
      </c>
      <c r="Q41" s="28">
        <f t="shared" si="7"/>
        <v>1.441373383271971</v>
      </c>
      <c r="R41" s="29">
        <f t="shared" si="13"/>
        <v>1911398</v>
      </c>
      <c r="S41" s="29">
        <f t="shared" si="14"/>
        <v>1543383</v>
      </c>
      <c r="T41" s="29">
        <f t="shared" si="8"/>
        <v>1799631</v>
      </c>
      <c r="U41" s="28">
        <f t="shared" si="9"/>
        <v>1.2384469700651102</v>
      </c>
      <c r="V41" s="28">
        <f t="shared" si="10"/>
        <v>1.0621055094072063</v>
      </c>
      <c r="X41"/>
      <c r="Y41"/>
      <c r="Z41"/>
    </row>
    <row r="42" spans="1:26" s="12" customFormat="1" ht="16.5" customHeight="1">
      <c r="A42" s="18" t="s">
        <v>58</v>
      </c>
      <c r="B42" s="19">
        <v>38</v>
      </c>
      <c r="C42" s="26">
        <v>1183474</v>
      </c>
      <c r="D42" s="26">
        <v>1412846</v>
      </c>
      <c r="E42" s="27">
        <v>1718131</v>
      </c>
      <c r="F42" s="28">
        <f t="shared" si="4"/>
        <v>0.8376525113140427</v>
      </c>
      <c r="G42" s="28">
        <f t="shared" si="5"/>
        <v>0.6888147644155189</v>
      </c>
      <c r="H42" s="26">
        <v>0</v>
      </c>
      <c r="I42" s="26">
        <v>0</v>
      </c>
      <c r="J42" s="27">
        <v>0</v>
      </c>
      <c r="K42" s="31" t="s">
        <v>72</v>
      </c>
      <c r="L42" s="31" t="s">
        <v>72</v>
      </c>
      <c r="M42" s="26">
        <v>128301</v>
      </c>
      <c r="N42" s="26">
        <v>230985</v>
      </c>
      <c r="O42" s="27">
        <v>233725</v>
      </c>
      <c r="P42" s="28">
        <f t="shared" si="6"/>
        <v>0.5554516527047211</v>
      </c>
      <c r="Q42" s="28">
        <f t="shared" si="7"/>
        <v>0.5489399935822014</v>
      </c>
      <c r="R42" s="29">
        <f t="shared" si="13"/>
        <v>1311775</v>
      </c>
      <c r="S42" s="29">
        <f t="shared" si="14"/>
        <v>1643831</v>
      </c>
      <c r="T42" s="29">
        <f t="shared" si="8"/>
        <v>1951856</v>
      </c>
      <c r="U42" s="28">
        <f t="shared" si="9"/>
        <v>0.7979986993796807</v>
      </c>
      <c r="V42" s="28">
        <f t="shared" si="10"/>
        <v>0.6720654597470305</v>
      </c>
      <c r="X42"/>
      <c r="Y42"/>
      <c r="Z42"/>
    </row>
    <row r="43" spans="1:26" s="12" customFormat="1" ht="16.5" customHeight="1">
      <c r="A43" s="18" t="s">
        <v>59</v>
      </c>
      <c r="B43" s="19">
        <v>39</v>
      </c>
      <c r="C43" s="26">
        <v>86226</v>
      </c>
      <c r="D43" s="26">
        <v>85070</v>
      </c>
      <c r="E43" s="27">
        <v>141718</v>
      </c>
      <c r="F43" s="28">
        <f t="shared" si="4"/>
        <v>1.0135888092159397</v>
      </c>
      <c r="G43" s="28">
        <f t="shared" si="5"/>
        <v>0.608433649924498</v>
      </c>
      <c r="H43" s="26">
        <v>6361</v>
      </c>
      <c r="I43" s="26">
        <v>9403</v>
      </c>
      <c r="J43" s="27">
        <v>5244</v>
      </c>
      <c r="K43" s="28">
        <f>SUM(H43/I43)</f>
        <v>0.6764862277996384</v>
      </c>
      <c r="L43" s="28">
        <f>SUM(H43/J43)</f>
        <v>1.2130053394355453</v>
      </c>
      <c r="M43" s="26">
        <v>1248748</v>
      </c>
      <c r="N43" s="26">
        <v>994523</v>
      </c>
      <c r="O43" s="27">
        <v>892340</v>
      </c>
      <c r="P43" s="28">
        <f t="shared" si="6"/>
        <v>1.2556250584451039</v>
      </c>
      <c r="Q43" s="28">
        <f t="shared" si="7"/>
        <v>1.399408297285788</v>
      </c>
      <c r="R43" s="29">
        <f t="shared" si="13"/>
        <v>1341335</v>
      </c>
      <c r="S43" s="29">
        <f t="shared" si="14"/>
        <v>1088996</v>
      </c>
      <c r="T43" s="29">
        <f t="shared" si="8"/>
        <v>1039302</v>
      </c>
      <c r="U43" s="28">
        <f t="shared" si="9"/>
        <v>1.2317171045623676</v>
      </c>
      <c r="V43" s="28">
        <f t="shared" si="10"/>
        <v>1.2906113911067236</v>
      </c>
      <c r="X43"/>
      <c r="Y43"/>
      <c r="Z43"/>
    </row>
    <row r="44" spans="1:26" s="12" customFormat="1" ht="16.5" customHeight="1">
      <c r="A44" s="18" t="s">
        <v>17</v>
      </c>
      <c r="B44" s="19">
        <v>40</v>
      </c>
      <c r="C44" s="26">
        <v>440548</v>
      </c>
      <c r="D44" s="26">
        <v>331903</v>
      </c>
      <c r="E44" s="27">
        <v>597097</v>
      </c>
      <c r="F44" s="28">
        <f t="shared" si="4"/>
        <v>1.3273396142848966</v>
      </c>
      <c r="G44" s="28">
        <f t="shared" si="5"/>
        <v>0.7378164686809681</v>
      </c>
      <c r="H44" s="26">
        <v>0</v>
      </c>
      <c r="I44" s="26">
        <v>0</v>
      </c>
      <c r="J44" s="27">
        <v>0</v>
      </c>
      <c r="K44" s="31" t="s">
        <v>2</v>
      </c>
      <c r="L44" s="31" t="s">
        <v>2</v>
      </c>
      <c r="M44" s="26">
        <v>1128947</v>
      </c>
      <c r="N44" s="26">
        <v>1172462</v>
      </c>
      <c r="O44" s="27">
        <v>1150932</v>
      </c>
      <c r="P44" s="28">
        <f t="shared" si="6"/>
        <v>0.9628857907548389</v>
      </c>
      <c r="Q44" s="28">
        <f t="shared" si="7"/>
        <v>0.9808980895482965</v>
      </c>
      <c r="R44" s="29">
        <f t="shared" si="13"/>
        <v>1569495</v>
      </c>
      <c r="S44" s="29">
        <f t="shared" si="14"/>
        <v>1504365</v>
      </c>
      <c r="T44" s="29">
        <f t="shared" si="8"/>
        <v>1748029</v>
      </c>
      <c r="U44" s="28">
        <f t="shared" si="9"/>
        <v>1.0432940144180436</v>
      </c>
      <c r="V44" s="28">
        <f t="shared" si="10"/>
        <v>0.8978655388440352</v>
      </c>
      <c r="X44"/>
      <c r="Y44"/>
      <c r="Z44"/>
    </row>
    <row r="45" spans="1:26" s="12" customFormat="1" ht="16.5" customHeight="1">
      <c r="A45" s="18" t="s">
        <v>15</v>
      </c>
      <c r="B45" s="19">
        <v>41</v>
      </c>
      <c r="C45" s="26">
        <v>1564983</v>
      </c>
      <c r="D45" s="26">
        <v>1480534</v>
      </c>
      <c r="E45" s="27">
        <v>1247909</v>
      </c>
      <c r="F45" s="28">
        <f t="shared" si="4"/>
        <v>1.0570395546471747</v>
      </c>
      <c r="G45" s="28">
        <f t="shared" si="5"/>
        <v>1.2540842321034626</v>
      </c>
      <c r="H45" s="26">
        <v>0</v>
      </c>
      <c r="I45" s="26">
        <v>0</v>
      </c>
      <c r="J45" s="27">
        <v>0</v>
      </c>
      <c r="K45" s="31" t="s">
        <v>2</v>
      </c>
      <c r="L45" s="31" t="s">
        <v>2</v>
      </c>
      <c r="M45" s="26">
        <v>0</v>
      </c>
      <c r="N45" s="26">
        <v>0</v>
      </c>
      <c r="O45" s="27">
        <v>0</v>
      </c>
      <c r="P45" s="16" t="s">
        <v>27</v>
      </c>
      <c r="Q45" s="16" t="s">
        <v>27</v>
      </c>
      <c r="R45" s="29">
        <f t="shared" si="13"/>
        <v>1564983</v>
      </c>
      <c r="S45" s="29">
        <f t="shared" si="14"/>
        <v>1480534</v>
      </c>
      <c r="T45" s="29">
        <f t="shared" si="8"/>
        <v>1247909</v>
      </c>
      <c r="U45" s="28">
        <f t="shared" si="9"/>
        <v>1.0570395546471747</v>
      </c>
      <c r="V45" s="28">
        <f t="shared" si="10"/>
        <v>1.2540842321034626</v>
      </c>
      <c r="X45"/>
      <c r="Y45"/>
      <c r="Z45"/>
    </row>
    <row r="46" spans="1:26" s="12" customFormat="1" ht="16.5" customHeight="1">
      <c r="A46" s="18" t="s">
        <v>16</v>
      </c>
      <c r="B46" s="19">
        <v>42</v>
      </c>
      <c r="C46" s="26">
        <v>1443495</v>
      </c>
      <c r="D46" s="26">
        <v>1451051</v>
      </c>
      <c r="E46" s="27">
        <v>1374743</v>
      </c>
      <c r="F46" s="28">
        <f t="shared" si="4"/>
        <v>0.9947927398830227</v>
      </c>
      <c r="G46" s="28">
        <f t="shared" si="5"/>
        <v>1.0500108020189955</v>
      </c>
      <c r="H46" s="26">
        <v>0</v>
      </c>
      <c r="I46" s="26">
        <v>0</v>
      </c>
      <c r="J46" s="27">
        <v>5887</v>
      </c>
      <c r="K46" s="31" t="s">
        <v>2</v>
      </c>
      <c r="L46" s="31" t="s">
        <v>2</v>
      </c>
      <c r="M46" s="26">
        <v>36321</v>
      </c>
      <c r="N46" s="26">
        <v>37601</v>
      </c>
      <c r="O46" s="27">
        <v>60464</v>
      </c>
      <c r="P46" s="28">
        <f t="shared" si="6"/>
        <v>0.9659583521714848</v>
      </c>
      <c r="Q46" s="28">
        <f t="shared" si="7"/>
        <v>0.6007045514686425</v>
      </c>
      <c r="R46" s="29">
        <f t="shared" si="13"/>
        <v>1479816</v>
      </c>
      <c r="S46" s="29">
        <f t="shared" si="14"/>
        <v>1488652</v>
      </c>
      <c r="T46" s="29">
        <f t="shared" si="8"/>
        <v>1441094</v>
      </c>
      <c r="U46" s="28">
        <f t="shared" si="9"/>
        <v>0.9940644287583666</v>
      </c>
      <c r="V46" s="28">
        <f t="shared" si="10"/>
        <v>1.0268698641448788</v>
      </c>
      <c r="X46"/>
      <c r="Y46"/>
      <c r="Z46"/>
    </row>
    <row r="47" spans="1:26" s="12" customFormat="1" ht="16.5" customHeight="1">
      <c r="A47" s="18" t="s">
        <v>18</v>
      </c>
      <c r="B47" s="19">
        <v>43</v>
      </c>
      <c r="C47" s="26">
        <v>0</v>
      </c>
      <c r="D47" s="26">
        <v>0</v>
      </c>
      <c r="E47" s="27">
        <v>1224679</v>
      </c>
      <c r="F47" s="31" t="s">
        <v>70</v>
      </c>
      <c r="G47" s="28">
        <f t="shared" si="5"/>
        <v>0</v>
      </c>
      <c r="H47" s="26">
        <v>0</v>
      </c>
      <c r="I47" s="26">
        <v>0</v>
      </c>
      <c r="J47" s="27">
        <v>0</v>
      </c>
      <c r="K47" s="31" t="s">
        <v>70</v>
      </c>
      <c r="L47" s="31" t="s">
        <v>70</v>
      </c>
      <c r="M47" s="26">
        <v>1376689</v>
      </c>
      <c r="N47" s="26">
        <v>1608788</v>
      </c>
      <c r="O47" s="27">
        <v>8404593</v>
      </c>
      <c r="P47" s="28">
        <f t="shared" si="6"/>
        <v>0.855730525090938</v>
      </c>
      <c r="Q47" s="28">
        <f t="shared" si="7"/>
        <v>0.16380198303475255</v>
      </c>
      <c r="R47" s="29">
        <f t="shared" si="13"/>
        <v>1376689</v>
      </c>
      <c r="S47" s="29">
        <f t="shared" si="14"/>
        <v>1608788</v>
      </c>
      <c r="T47" s="29">
        <f t="shared" si="8"/>
        <v>9629272</v>
      </c>
      <c r="U47" s="28">
        <f t="shared" si="9"/>
        <v>0.855730525090938</v>
      </c>
      <c r="V47" s="28">
        <f t="shared" si="10"/>
        <v>0.1429691673472304</v>
      </c>
      <c r="X47"/>
      <c r="Y47"/>
      <c r="Z47"/>
    </row>
    <row r="48" spans="1:26" s="12" customFormat="1" ht="16.5" customHeight="1">
      <c r="A48" s="18" t="s">
        <v>19</v>
      </c>
      <c r="B48" s="19">
        <v>44</v>
      </c>
      <c r="C48" s="26">
        <v>766934</v>
      </c>
      <c r="D48" s="26">
        <v>693788</v>
      </c>
      <c r="E48" s="27">
        <v>1157047</v>
      </c>
      <c r="F48" s="28">
        <f t="shared" si="4"/>
        <v>1.1054299007766062</v>
      </c>
      <c r="G48" s="28">
        <f t="shared" si="5"/>
        <v>0.6628373782568902</v>
      </c>
      <c r="H48" s="26">
        <v>0</v>
      </c>
      <c r="I48" s="26">
        <v>0</v>
      </c>
      <c r="J48" s="27">
        <v>0</v>
      </c>
      <c r="K48" s="31" t="s">
        <v>4</v>
      </c>
      <c r="L48" s="31" t="s">
        <v>4</v>
      </c>
      <c r="M48" s="26">
        <v>31</v>
      </c>
      <c r="N48" s="26">
        <v>18</v>
      </c>
      <c r="O48" s="27">
        <v>293</v>
      </c>
      <c r="P48" s="28">
        <f t="shared" si="6"/>
        <v>1.7222222222222223</v>
      </c>
      <c r="Q48" s="28">
        <f t="shared" si="7"/>
        <v>0.10580204778156997</v>
      </c>
      <c r="R48" s="29">
        <f t="shared" si="13"/>
        <v>766965</v>
      </c>
      <c r="S48" s="29">
        <f t="shared" si="14"/>
        <v>693806</v>
      </c>
      <c r="T48" s="29">
        <f t="shared" si="8"/>
        <v>1157340</v>
      </c>
      <c r="U48" s="28">
        <f t="shared" si="9"/>
        <v>1.1054459027451478</v>
      </c>
      <c r="V48" s="28">
        <f t="shared" si="10"/>
        <v>0.6626963554357406</v>
      </c>
      <c r="X48"/>
      <c r="Y48"/>
      <c r="Z48"/>
    </row>
    <row r="49" spans="1:26" s="12" customFormat="1" ht="16.5" customHeight="1">
      <c r="A49" s="18" t="s">
        <v>20</v>
      </c>
      <c r="B49" s="19">
        <v>45</v>
      </c>
      <c r="C49" s="26">
        <v>587618</v>
      </c>
      <c r="D49" s="26">
        <v>436259</v>
      </c>
      <c r="E49" s="27">
        <v>365202</v>
      </c>
      <c r="F49" s="28">
        <f t="shared" si="4"/>
        <v>1.346947570136089</v>
      </c>
      <c r="G49" s="28">
        <f t="shared" si="5"/>
        <v>1.6090218563972816</v>
      </c>
      <c r="H49" s="26">
        <v>92686</v>
      </c>
      <c r="I49" s="26">
        <v>11052</v>
      </c>
      <c r="J49" s="27">
        <v>0</v>
      </c>
      <c r="K49" s="28">
        <f>SUM(H49/I49)</f>
        <v>8.386355410785379</v>
      </c>
      <c r="L49" s="31" t="s">
        <v>67</v>
      </c>
      <c r="M49" s="26">
        <v>817925</v>
      </c>
      <c r="N49" s="26">
        <v>654121</v>
      </c>
      <c r="O49" s="27">
        <v>696224</v>
      </c>
      <c r="P49" s="28">
        <f t="shared" si="6"/>
        <v>1.25041850055265</v>
      </c>
      <c r="Q49" s="28">
        <f t="shared" si="7"/>
        <v>1.1748015006664523</v>
      </c>
      <c r="R49" s="29">
        <f t="shared" si="13"/>
        <v>1498229</v>
      </c>
      <c r="S49" s="29">
        <f t="shared" si="14"/>
        <v>1101432</v>
      </c>
      <c r="T49" s="29">
        <f t="shared" si="8"/>
        <v>1061426</v>
      </c>
      <c r="U49" s="28">
        <f t="shared" si="9"/>
        <v>1.3602555582187552</v>
      </c>
      <c r="V49" s="28">
        <f t="shared" si="10"/>
        <v>1.4115246847165983</v>
      </c>
      <c r="X49"/>
      <c r="Y49"/>
      <c r="Z49"/>
    </row>
    <row r="50" spans="1:26" s="12" customFormat="1" ht="16.5" customHeight="1">
      <c r="A50" s="18" t="s">
        <v>21</v>
      </c>
      <c r="B50" s="19">
        <v>46</v>
      </c>
      <c r="C50" s="26">
        <v>897093</v>
      </c>
      <c r="D50" s="26">
        <v>918956</v>
      </c>
      <c r="E50" s="27">
        <v>995017</v>
      </c>
      <c r="F50" s="28">
        <f t="shared" si="4"/>
        <v>0.9762088718067023</v>
      </c>
      <c r="G50" s="28">
        <f t="shared" si="5"/>
        <v>0.9015856010500323</v>
      </c>
      <c r="H50" s="26">
        <v>0</v>
      </c>
      <c r="I50" s="26">
        <v>0</v>
      </c>
      <c r="J50" s="27">
        <v>0</v>
      </c>
      <c r="K50" s="31" t="s">
        <v>5</v>
      </c>
      <c r="L50" s="31" t="s">
        <v>5</v>
      </c>
      <c r="M50" s="26">
        <v>243829</v>
      </c>
      <c r="N50" s="26">
        <v>244453</v>
      </c>
      <c r="O50" s="27">
        <v>252221</v>
      </c>
      <c r="P50" s="28">
        <f t="shared" si="6"/>
        <v>0.9974473620696003</v>
      </c>
      <c r="Q50" s="28">
        <f t="shared" si="7"/>
        <v>0.9667275920720321</v>
      </c>
      <c r="R50" s="29">
        <f t="shared" si="13"/>
        <v>1140922</v>
      </c>
      <c r="S50" s="29">
        <f t="shared" si="14"/>
        <v>1163409</v>
      </c>
      <c r="T50" s="29">
        <f t="shared" si="8"/>
        <v>1247238</v>
      </c>
      <c r="U50" s="28">
        <f t="shared" si="9"/>
        <v>0.9806714577590512</v>
      </c>
      <c r="V50" s="28">
        <f t="shared" si="10"/>
        <v>0.9147588511575176</v>
      </c>
      <c r="X50"/>
      <c r="Y50"/>
      <c r="Z50"/>
    </row>
    <row r="51" spans="1:26" s="12" customFormat="1" ht="16.5" customHeight="1">
      <c r="A51" s="18" t="s">
        <v>22</v>
      </c>
      <c r="B51" s="19">
        <v>47</v>
      </c>
      <c r="C51" s="26">
        <v>322735</v>
      </c>
      <c r="D51" s="26">
        <v>228881</v>
      </c>
      <c r="E51" s="27">
        <v>271113</v>
      </c>
      <c r="F51" s="28">
        <f t="shared" si="4"/>
        <v>1.4100558805667573</v>
      </c>
      <c r="G51" s="28">
        <f t="shared" si="5"/>
        <v>1.1904076897824891</v>
      </c>
      <c r="H51" s="26">
        <v>0</v>
      </c>
      <c r="I51" s="26">
        <v>0</v>
      </c>
      <c r="J51" s="27">
        <v>0</v>
      </c>
      <c r="K51" s="31" t="s">
        <v>6</v>
      </c>
      <c r="L51" s="31" t="s">
        <v>6</v>
      </c>
      <c r="M51" s="26">
        <v>973051</v>
      </c>
      <c r="N51" s="26">
        <v>995210</v>
      </c>
      <c r="O51" s="27">
        <v>1030697</v>
      </c>
      <c r="P51" s="28">
        <f t="shared" si="6"/>
        <v>0.977734347524643</v>
      </c>
      <c r="Q51" s="28">
        <f t="shared" si="7"/>
        <v>0.9440708569055697</v>
      </c>
      <c r="R51" s="29">
        <f t="shared" si="13"/>
        <v>1295786</v>
      </c>
      <c r="S51" s="29">
        <f t="shared" si="14"/>
        <v>1224091</v>
      </c>
      <c r="T51" s="29">
        <f t="shared" si="8"/>
        <v>1301810</v>
      </c>
      <c r="U51" s="28">
        <f t="shared" si="9"/>
        <v>1.058569991936874</v>
      </c>
      <c r="V51" s="28">
        <f t="shared" si="10"/>
        <v>0.9953725966154815</v>
      </c>
      <c r="X51"/>
      <c r="Y51"/>
      <c r="Z51"/>
    </row>
    <row r="52" spans="1:26" s="12" customFormat="1" ht="16.5" customHeight="1">
      <c r="A52" s="18" t="s">
        <v>23</v>
      </c>
      <c r="B52" s="19">
        <v>48</v>
      </c>
      <c r="C52" s="26">
        <v>443458</v>
      </c>
      <c r="D52" s="26">
        <v>478785</v>
      </c>
      <c r="E52" s="27">
        <v>506147</v>
      </c>
      <c r="F52" s="28">
        <f t="shared" si="4"/>
        <v>0.9262153158515827</v>
      </c>
      <c r="G52" s="28">
        <f t="shared" si="5"/>
        <v>0.8761446773368211</v>
      </c>
      <c r="H52" s="26">
        <v>0</v>
      </c>
      <c r="I52" s="26">
        <v>0</v>
      </c>
      <c r="J52" s="27">
        <v>0</v>
      </c>
      <c r="K52" s="31" t="s">
        <v>70</v>
      </c>
      <c r="L52" s="31" t="s">
        <v>70</v>
      </c>
      <c r="M52" s="26">
        <v>432401</v>
      </c>
      <c r="N52" s="26">
        <v>434309</v>
      </c>
      <c r="O52" s="27">
        <v>453302</v>
      </c>
      <c r="P52" s="28">
        <f t="shared" si="6"/>
        <v>0.9956068145030381</v>
      </c>
      <c r="Q52" s="28">
        <f t="shared" si="7"/>
        <v>0.9538916660416235</v>
      </c>
      <c r="R52" s="29">
        <f t="shared" si="13"/>
        <v>875859</v>
      </c>
      <c r="S52" s="29">
        <f t="shared" si="14"/>
        <v>913094</v>
      </c>
      <c r="T52" s="29">
        <f t="shared" si="8"/>
        <v>959449</v>
      </c>
      <c r="U52" s="28">
        <f t="shared" si="9"/>
        <v>0.9592210659581598</v>
      </c>
      <c r="V52" s="28">
        <f t="shared" si="10"/>
        <v>0.9128770784064604</v>
      </c>
      <c r="X52"/>
      <c r="Y52"/>
      <c r="Z52"/>
    </row>
    <row r="53" spans="1:26" s="12" customFormat="1" ht="16.5" customHeight="1">
      <c r="A53" s="18" t="s">
        <v>24</v>
      </c>
      <c r="B53" s="19">
        <v>49</v>
      </c>
      <c r="C53" s="26">
        <v>628544</v>
      </c>
      <c r="D53" s="26">
        <v>638648</v>
      </c>
      <c r="E53" s="27">
        <v>630254</v>
      </c>
      <c r="F53" s="28">
        <f t="shared" si="4"/>
        <v>0.984179078302915</v>
      </c>
      <c r="G53" s="28">
        <f t="shared" si="5"/>
        <v>0.9972868081757513</v>
      </c>
      <c r="H53" s="26">
        <v>0</v>
      </c>
      <c r="I53" s="26">
        <v>0</v>
      </c>
      <c r="J53" s="27">
        <v>0</v>
      </c>
      <c r="K53" s="31" t="s">
        <v>70</v>
      </c>
      <c r="L53" s="31" t="s">
        <v>70</v>
      </c>
      <c r="M53" s="26">
        <v>310360</v>
      </c>
      <c r="N53" s="26">
        <v>339300</v>
      </c>
      <c r="O53" s="27">
        <v>357835</v>
      </c>
      <c r="P53" s="28">
        <f t="shared" si="6"/>
        <v>0.9147067491895078</v>
      </c>
      <c r="Q53" s="28">
        <f t="shared" si="7"/>
        <v>0.8673271200413598</v>
      </c>
      <c r="R53" s="29">
        <f t="shared" si="13"/>
        <v>938904</v>
      </c>
      <c r="S53" s="29">
        <f t="shared" si="14"/>
        <v>977948</v>
      </c>
      <c r="T53" s="29">
        <f t="shared" si="8"/>
        <v>988089</v>
      </c>
      <c r="U53" s="28">
        <f t="shared" si="9"/>
        <v>0.9600755868410181</v>
      </c>
      <c r="V53" s="28">
        <f t="shared" si="10"/>
        <v>0.9502220953780479</v>
      </c>
      <c r="X53"/>
      <c r="Y53"/>
      <c r="Z53"/>
    </row>
    <row r="54" spans="1:26" s="12" customFormat="1" ht="16.5" customHeight="1" thickBot="1">
      <c r="A54" s="4" t="s">
        <v>25</v>
      </c>
      <c r="B54" s="22">
        <v>50</v>
      </c>
      <c r="C54" s="39">
        <v>59155</v>
      </c>
      <c r="D54" s="39">
        <v>59012</v>
      </c>
      <c r="E54" s="30">
        <v>102003</v>
      </c>
      <c r="F54" s="34">
        <f t="shared" si="4"/>
        <v>1.0024232359520098</v>
      </c>
      <c r="G54" s="34">
        <f t="shared" si="5"/>
        <v>0.5799339235120535</v>
      </c>
      <c r="H54" s="39">
        <v>0</v>
      </c>
      <c r="I54" s="39">
        <v>0</v>
      </c>
      <c r="J54" s="30">
        <v>0</v>
      </c>
      <c r="K54" s="42" t="s">
        <v>70</v>
      </c>
      <c r="L54" s="42" t="s">
        <v>70</v>
      </c>
      <c r="M54" s="39">
        <v>440838</v>
      </c>
      <c r="N54" s="39">
        <v>453226</v>
      </c>
      <c r="O54" s="30">
        <v>607439</v>
      </c>
      <c r="P54" s="34">
        <f t="shared" si="6"/>
        <v>0.972667057935776</v>
      </c>
      <c r="Q54" s="34">
        <f t="shared" si="7"/>
        <v>0.72573213112757</v>
      </c>
      <c r="R54" s="35">
        <f t="shared" si="13"/>
        <v>499993</v>
      </c>
      <c r="S54" s="35">
        <f t="shared" si="14"/>
        <v>512238</v>
      </c>
      <c r="T54" s="35">
        <f t="shared" si="8"/>
        <v>709442</v>
      </c>
      <c r="U54" s="34">
        <f t="shared" si="9"/>
        <v>0.9760950964200235</v>
      </c>
      <c r="V54" s="34">
        <f t="shared" si="10"/>
        <v>0.704769382134128</v>
      </c>
      <c r="X54"/>
      <c r="Y54"/>
      <c r="Z54"/>
    </row>
    <row r="55" spans="1:26" s="12" customFormat="1" ht="18" customHeight="1" thickBot="1">
      <c r="A55" s="46" t="s">
        <v>71</v>
      </c>
      <c r="B55" s="23"/>
      <c r="C55" s="43">
        <f>SUM(C30:C54)</f>
        <v>21234362</v>
      </c>
      <c r="D55" s="43">
        <f>SUM(D30:D54)</f>
        <v>19462162</v>
      </c>
      <c r="E55" s="43">
        <f>SUM(E30:E54)</f>
        <v>26784276</v>
      </c>
      <c r="F55" s="38">
        <f t="shared" si="4"/>
        <v>1.0910587426001284</v>
      </c>
      <c r="G55" s="38">
        <f t="shared" si="5"/>
        <v>0.7927920844304323</v>
      </c>
      <c r="H55" s="43">
        <f>SUM(H30:H54)</f>
        <v>152248</v>
      </c>
      <c r="I55" s="43">
        <f>SUM(I30:I54)</f>
        <v>50420</v>
      </c>
      <c r="J55" s="43">
        <f>SUM(J30:J54)</f>
        <v>109525</v>
      </c>
      <c r="K55" s="38">
        <f>SUM(H55/I55)</f>
        <v>3.0195953986513286</v>
      </c>
      <c r="L55" s="38">
        <f>SUM(H55/J55)</f>
        <v>1.3900753252682037</v>
      </c>
      <c r="M55" s="43">
        <f>SUM(M30:M54)</f>
        <v>21510139</v>
      </c>
      <c r="N55" s="43">
        <f>SUM(N30:N54)</f>
        <v>22345762</v>
      </c>
      <c r="O55" s="43">
        <f>SUM(O30:O54)</f>
        <v>30183294</v>
      </c>
      <c r="P55" s="38">
        <f t="shared" si="6"/>
        <v>0.962604855453128</v>
      </c>
      <c r="Q55" s="38">
        <f t="shared" si="7"/>
        <v>0.7126504814219415</v>
      </c>
      <c r="R55" s="43">
        <f>SUM(R30:R54)</f>
        <v>42896749</v>
      </c>
      <c r="S55" s="43">
        <f>SUM(S30:S54)</f>
        <v>41858344</v>
      </c>
      <c r="T55" s="37">
        <f t="shared" si="8"/>
        <v>57077095</v>
      </c>
      <c r="U55" s="38">
        <f t="shared" si="9"/>
        <v>1.0248075986952565</v>
      </c>
      <c r="V55" s="45">
        <f t="shared" si="10"/>
        <v>0.7515580286628112</v>
      </c>
      <c r="X55"/>
      <c r="Y55"/>
      <c r="Z55"/>
    </row>
    <row r="56" spans="1:26" s="12" customFormat="1" ht="19.5" customHeight="1" thickBot="1">
      <c r="A56" s="46" t="s">
        <v>7</v>
      </c>
      <c r="B56" s="24"/>
      <c r="C56" s="43">
        <f>C29+C55</f>
        <v>145348655</v>
      </c>
      <c r="D56" s="43">
        <f>D29+D55</f>
        <v>115581568</v>
      </c>
      <c r="E56" s="43">
        <f>E29+E55</f>
        <v>170108345</v>
      </c>
      <c r="F56" s="38">
        <f t="shared" si="4"/>
        <v>1.2575418167021233</v>
      </c>
      <c r="G56" s="38">
        <f t="shared" si="5"/>
        <v>0.8544475287205927</v>
      </c>
      <c r="H56" s="43">
        <f>H29+H55</f>
        <v>1888290</v>
      </c>
      <c r="I56" s="43">
        <f>I29+I55</f>
        <v>980145</v>
      </c>
      <c r="J56" s="43">
        <f>J29+J55</f>
        <v>1255580</v>
      </c>
      <c r="K56" s="38">
        <f>SUM(H56/I56)</f>
        <v>1.926541481107387</v>
      </c>
      <c r="L56" s="38">
        <f>SUM(H56/J56)</f>
        <v>1.5039185077812645</v>
      </c>
      <c r="M56" s="43">
        <f>M29+M55</f>
        <v>201268405</v>
      </c>
      <c r="N56" s="43">
        <f>N29+N55</f>
        <v>211603463</v>
      </c>
      <c r="O56" s="43">
        <f>O29+O55</f>
        <v>214627953</v>
      </c>
      <c r="P56" s="38">
        <f t="shared" si="6"/>
        <v>0.9511583702200563</v>
      </c>
      <c r="Q56" s="38">
        <f t="shared" si="7"/>
        <v>0.9377548552587649</v>
      </c>
      <c r="R56" s="43">
        <f>R29+R55</f>
        <v>348505350</v>
      </c>
      <c r="S56" s="43">
        <f>S29+S55</f>
        <v>328165176</v>
      </c>
      <c r="T56" s="37">
        <f t="shared" si="8"/>
        <v>385991878</v>
      </c>
      <c r="U56" s="38">
        <f t="shared" si="9"/>
        <v>1.0619815126270435</v>
      </c>
      <c r="V56" s="45">
        <f t="shared" si="10"/>
        <v>0.9028825989960338</v>
      </c>
      <c r="W56" s="11"/>
      <c r="X56"/>
      <c r="Y56"/>
      <c r="Z56"/>
    </row>
  </sheetData>
  <sheetProtection sheet="1" objects="1" scenarios="1"/>
  <mergeCells count="1">
    <mergeCell ref="A2:A3"/>
  </mergeCells>
  <printOptions horizontalCentered="1"/>
  <pageMargins left="0.4330708661417323" right="0.4724409448818898" top="0.31496062992125984" bottom="0.5905511811023623" header="0.5118110236220472" footer="0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</cp:lastModifiedBy>
  <cp:lastPrinted>2003-03-06T23:29:56Z</cp:lastPrinted>
  <dcterms:created xsi:type="dcterms:W3CDTF">1996-06-11T08:18:54Z</dcterms:created>
  <dcterms:modified xsi:type="dcterms:W3CDTF">2003-02-05T06:07:28Z</dcterms:modified>
  <cp:category/>
  <cp:version/>
  <cp:contentType/>
  <cp:contentStatus/>
</cp:coreProperties>
</file>