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760" yWindow="65516" windowWidth="4780" windowHeight="4680" tabRatio="601" activeTab="0"/>
  </bookViews>
  <sheets>
    <sheet name="５０社" sheetId="1" r:id="rId1"/>
  </sheets>
  <definedNames>
    <definedName name="_xlnm.Print_Area" localSheetId="0">'５０社'!$A$1:$N$56</definedName>
  </definedNames>
  <calcPr fullCalcOnLoad="1"/>
</workbook>
</file>

<file path=xl/sharedStrings.xml><?xml version="1.0" encoding="utf-8"?>
<sst xmlns="http://schemas.openxmlformats.org/spreadsheetml/2006/main" count="64" uniqueCount="60">
  <si>
    <t>（千円）</t>
  </si>
  <si>
    <t>近畿日本ツーリスト（株）</t>
  </si>
  <si>
    <t>（株）日本旅行</t>
  </si>
  <si>
    <t>（株）阪急交通社</t>
  </si>
  <si>
    <t>東急観光（株）</t>
  </si>
  <si>
    <t>（株）エイチ・アイ・エス</t>
  </si>
  <si>
    <t>日本通運（株）</t>
  </si>
  <si>
    <t>（株）ジャルパック</t>
  </si>
  <si>
    <t>西日本旅客鉄道（株）</t>
  </si>
  <si>
    <t>（株）農協観光</t>
  </si>
  <si>
    <t>ジャパンツアーシステム（株）</t>
  </si>
  <si>
    <t>（株）読売旅行</t>
  </si>
  <si>
    <t>（株）ジェイティービーワールド</t>
  </si>
  <si>
    <t>全日空トラベル（株）</t>
  </si>
  <si>
    <t>全日空スカイホリデー（株）</t>
  </si>
  <si>
    <t>（株）タビックスジャパン</t>
  </si>
  <si>
    <t>（株）パシフィックツアーシステムズ</t>
  </si>
  <si>
    <t>日新航空サービス（株）</t>
  </si>
  <si>
    <t>京王観光（株）</t>
  </si>
  <si>
    <t>（株）アールアンドシーツアーズ</t>
  </si>
  <si>
    <t>（株）ジャスナイスウイング</t>
  </si>
  <si>
    <t>内外航空サービス（株）</t>
  </si>
  <si>
    <t>阪神電気鉄道（株）</t>
  </si>
  <si>
    <t>（株）ダイエーオーエムシー</t>
  </si>
  <si>
    <t>ニュー・オリエント・エキスプレス（株）</t>
  </si>
  <si>
    <t>（株）トラベルプラザインターナショナル</t>
  </si>
  <si>
    <t>芙蓉航空サービス（株）</t>
  </si>
  <si>
    <t>京成トラベルサービス（株）</t>
  </si>
  <si>
    <t>沖縄ツーリスト（株）</t>
  </si>
  <si>
    <t>東日観光（株）</t>
  </si>
  <si>
    <t>（株）日立トラベルビューロー</t>
  </si>
  <si>
    <t>三交旅行（株）</t>
  </si>
  <si>
    <t>名鉄観光サービス（株）</t>
  </si>
  <si>
    <t>（株）ジェイティービーワールド西日本</t>
  </si>
  <si>
    <t>（株）ジェイアール東海ツアーズ</t>
  </si>
  <si>
    <t>東武トラベル（株）</t>
  </si>
  <si>
    <t>西鉄旅行（株）</t>
  </si>
  <si>
    <t>（株）南海国際旅行</t>
  </si>
  <si>
    <t>全日空ワールド（株）</t>
  </si>
  <si>
    <t>郵船トラベル（株）</t>
  </si>
  <si>
    <t>（株）京阪交通社</t>
  </si>
  <si>
    <t>九州旅客鉄道（株）</t>
  </si>
  <si>
    <t>（株）小田急トラベルサービス</t>
  </si>
  <si>
    <t>（株）北海道ツアーシステム</t>
  </si>
  <si>
    <t>新日本トラベル（株）</t>
  </si>
  <si>
    <t>（株）トラベル日本</t>
  </si>
  <si>
    <t>北海道旅客鉄道（株）</t>
  </si>
  <si>
    <t>ビッグホリデー（株）</t>
  </si>
  <si>
    <t>エムオーツーリスト（株）</t>
  </si>
  <si>
    <t>主要旅行業者の2002年7月旅行取扱状況速報</t>
  </si>
  <si>
    <t>（株）ジェイティービー</t>
  </si>
  <si>
    <t>（株）ジェイティービートラベランド</t>
  </si>
  <si>
    <t>前年比</t>
  </si>
  <si>
    <t>会　社　名</t>
  </si>
  <si>
    <t>海　外　旅　行</t>
  </si>
  <si>
    <t>外　国　人　旅　行</t>
  </si>
  <si>
    <t>国　内　旅　行</t>
  </si>
  <si>
    <t>合　　　　　　計</t>
  </si>
  <si>
    <t>小　　　　計</t>
  </si>
  <si>
    <t>合　　　　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</si>
</sst>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0.0%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Osaka"/>
      <family val="0"/>
    </font>
    <font>
      <sz val="6"/>
      <name val="Osaka"/>
      <family val="3"/>
    </font>
    <font>
      <sz val="11"/>
      <name val="Osaka"/>
      <family val="3"/>
    </font>
    <font>
      <sz val="12"/>
      <name val="Osaka"/>
      <family val="0"/>
    </font>
    <font>
      <sz val="10"/>
      <name val="Osak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7" fillId="0" borderId="0" xfId="0" applyNumberFormat="1" applyFont="1" applyFill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" xfId="0" applyFont="1" applyBorder="1" applyAlignment="1">
      <alignment/>
    </xf>
    <xf numFmtId="0" fontId="9" fillId="0" borderId="3" xfId="0" applyFont="1" applyBorder="1" applyAlignment="1" applyProtection="1">
      <alignment/>
      <protection/>
    </xf>
    <xf numFmtId="38" fontId="9" fillId="0" borderId="4" xfId="17" applyFont="1" applyBorder="1" applyAlignment="1">
      <alignment/>
    </xf>
    <xf numFmtId="38" fontId="9" fillId="0" borderId="5" xfId="17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/>
    </xf>
    <xf numFmtId="38" fontId="9" fillId="0" borderId="1" xfId="17" applyFont="1" applyBorder="1" applyAlignment="1">
      <alignment/>
    </xf>
    <xf numFmtId="177" fontId="9" fillId="0" borderId="1" xfId="0" applyNumberFormat="1" applyFont="1" applyBorder="1" applyAlignment="1">
      <alignment/>
    </xf>
    <xf numFmtId="177" fontId="9" fillId="0" borderId="5" xfId="0" applyNumberFormat="1" applyFont="1" applyBorder="1" applyAlignment="1">
      <alignment/>
    </xf>
    <xf numFmtId="0" fontId="9" fillId="0" borderId="5" xfId="0" applyFont="1" applyBorder="1" applyAlignment="1">
      <alignment/>
    </xf>
    <xf numFmtId="177" fontId="9" fillId="0" borderId="1" xfId="0" applyNumberFormat="1" applyFont="1" applyBorder="1" applyAlignment="1">
      <alignment/>
    </xf>
    <xf numFmtId="38" fontId="9" fillId="0" borderId="5" xfId="17" applyFont="1" applyBorder="1" applyAlignment="1">
      <alignment/>
    </xf>
    <xf numFmtId="38" fontId="9" fillId="0" borderId="1" xfId="17" applyFont="1" applyBorder="1" applyAlignment="1" applyProtection="1">
      <alignment/>
      <protection locked="0"/>
    </xf>
    <xf numFmtId="0" fontId="9" fillId="0" borderId="6" xfId="0" applyFont="1" applyBorder="1" applyAlignment="1">
      <alignment horizontal="center"/>
    </xf>
    <xf numFmtId="38" fontId="9" fillId="0" borderId="6" xfId="17" applyFont="1" applyBorder="1" applyAlignment="1">
      <alignment/>
    </xf>
    <xf numFmtId="177" fontId="9" fillId="0" borderId="6" xfId="0" applyNumberFormat="1" applyFont="1" applyBorder="1" applyAlignment="1">
      <alignment/>
    </xf>
    <xf numFmtId="38" fontId="9" fillId="0" borderId="0" xfId="17" applyFont="1" applyBorder="1" applyAlignment="1" applyProtection="1">
      <alignment/>
      <protection locked="0"/>
    </xf>
    <xf numFmtId="38" fontId="9" fillId="0" borderId="0" xfId="17" applyFont="1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82" fontId="9" fillId="0" borderId="4" xfId="15" applyNumberFormat="1" applyFont="1" applyBorder="1" applyAlignment="1">
      <alignment/>
    </xf>
    <xf numFmtId="38" fontId="9" fillId="0" borderId="7" xfId="17" applyFont="1" applyBorder="1" applyAlignment="1">
      <alignment/>
    </xf>
    <xf numFmtId="38" fontId="9" fillId="0" borderId="8" xfId="17" applyFont="1" applyBorder="1" applyAlignment="1" applyProtection="1">
      <alignment/>
      <protection locked="0"/>
    </xf>
    <xf numFmtId="38" fontId="9" fillId="0" borderId="9" xfId="17" applyFont="1" applyBorder="1" applyAlignment="1">
      <alignment/>
    </xf>
    <xf numFmtId="182" fontId="9" fillId="0" borderId="3" xfId="15" applyNumberFormat="1" applyFont="1" applyBorder="1" applyAlignment="1">
      <alignment/>
    </xf>
    <xf numFmtId="182" fontId="9" fillId="0" borderId="5" xfId="15" applyNumberFormat="1" applyFont="1" applyBorder="1" applyAlignment="1">
      <alignment/>
    </xf>
    <xf numFmtId="182" fontId="9" fillId="0" borderId="10" xfId="15" applyNumberFormat="1" applyFont="1" applyBorder="1" applyAlignment="1">
      <alignment/>
    </xf>
    <xf numFmtId="182" fontId="9" fillId="0" borderId="6" xfId="15" applyNumberFormat="1" applyFont="1" applyBorder="1" applyAlignment="1">
      <alignment/>
    </xf>
    <xf numFmtId="182" fontId="9" fillId="0" borderId="1" xfId="15" applyNumberFormat="1" applyFont="1" applyBorder="1" applyAlignment="1">
      <alignment/>
    </xf>
    <xf numFmtId="182" fontId="9" fillId="0" borderId="1" xfId="0" applyNumberFormat="1" applyFont="1" applyBorder="1" applyAlignment="1">
      <alignment/>
    </xf>
    <xf numFmtId="182" fontId="9" fillId="0" borderId="5" xfId="0" applyNumberFormat="1" applyFont="1" applyBorder="1" applyAlignment="1">
      <alignment/>
    </xf>
    <xf numFmtId="182" fontId="9" fillId="0" borderId="6" xfId="0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182" fontId="9" fillId="0" borderId="4" xfId="0" applyNumberFormat="1" applyFont="1" applyBorder="1" applyAlignment="1">
      <alignment/>
    </xf>
    <xf numFmtId="55" fontId="10" fillId="0" borderId="6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Continuous"/>
    </xf>
    <xf numFmtId="3" fontId="10" fillId="0" borderId="7" xfId="0" applyNumberFormat="1" applyFont="1" applyFill="1" applyBorder="1" applyAlignment="1">
      <alignment horizontal="centerContinuous"/>
    </xf>
    <xf numFmtId="0" fontId="10" fillId="0" borderId="7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3" fontId="11" fillId="0" borderId="0" xfId="0" applyNumberFormat="1" applyFont="1" applyFill="1" applyAlignment="1">
      <alignment horizontal="centerContinuous"/>
    </xf>
    <xf numFmtId="0" fontId="9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1" sqref="A11"/>
    </sheetView>
  </sheetViews>
  <sheetFormatPr defaultColWidth="11.00390625" defaultRowHeight="13.5"/>
  <cols>
    <col min="1" max="1" width="32.125" style="2" customWidth="1"/>
    <col min="2" max="2" width="0.2421875" style="2" hidden="1" customWidth="1"/>
    <col min="3" max="4" width="11.25390625" style="2" customWidth="1"/>
    <col min="5" max="5" width="7.625" style="2" customWidth="1"/>
    <col min="6" max="7" width="11.25390625" style="2" customWidth="1"/>
    <col min="8" max="8" width="7.625" style="2" customWidth="1"/>
    <col min="9" max="10" width="11.25390625" style="2" customWidth="1"/>
    <col min="11" max="11" width="7.625" style="2" customWidth="1"/>
    <col min="12" max="13" width="11.25390625" style="2" customWidth="1"/>
    <col min="14" max="14" width="7.375" style="2" customWidth="1"/>
    <col min="15" max="16384" width="8.75390625" style="2" customWidth="1"/>
  </cols>
  <sheetData>
    <row r="1" spans="1:14" ht="17.25" customHeight="1">
      <c r="A1" s="4" t="s">
        <v>49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8" t="s">
        <v>0</v>
      </c>
    </row>
    <row r="2" spans="1:14" ht="16.5" customHeight="1">
      <c r="A2" s="49" t="s">
        <v>53</v>
      </c>
      <c r="B2" s="7"/>
      <c r="C2" s="42" t="s">
        <v>54</v>
      </c>
      <c r="D2" s="45"/>
      <c r="E2" s="45"/>
      <c r="F2" s="43" t="s">
        <v>55</v>
      </c>
      <c r="G2" s="45"/>
      <c r="H2" s="45"/>
      <c r="I2" s="44" t="s">
        <v>56</v>
      </c>
      <c r="J2" s="47"/>
      <c r="K2" s="45"/>
      <c r="L2" s="44" t="s">
        <v>57</v>
      </c>
      <c r="M2" s="45"/>
      <c r="N2" s="46"/>
    </row>
    <row r="3" spans="1:14" ht="16.5" customHeight="1">
      <c r="A3" s="50"/>
      <c r="B3" s="7"/>
      <c r="C3" s="40">
        <v>37438</v>
      </c>
      <c r="D3" s="40">
        <v>37073</v>
      </c>
      <c r="E3" s="41" t="s">
        <v>52</v>
      </c>
      <c r="F3" s="40">
        <v>37438</v>
      </c>
      <c r="G3" s="40">
        <v>37073</v>
      </c>
      <c r="H3" s="41" t="s">
        <v>52</v>
      </c>
      <c r="I3" s="40">
        <v>37438</v>
      </c>
      <c r="J3" s="40">
        <v>37073</v>
      </c>
      <c r="K3" s="41" t="s">
        <v>52</v>
      </c>
      <c r="L3" s="40">
        <v>37438</v>
      </c>
      <c r="M3" s="40">
        <v>37073</v>
      </c>
      <c r="N3" s="41" t="s">
        <v>52</v>
      </c>
    </row>
    <row r="4" spans="1:14" ht="16.5" customHeight="1">
      <c r="A4" s="8" t="s">
        <v>50</v>
      </c>
      <c r="B4" s="9">
        <v>1</v>
      </c>
      <c r="C4" s="10">
        <v>42594776</v>
      </c>
      <c r="D4" s="18">
        <v>50144226</v>
      </c>
      <c r="E4" s="30">
        <f>SUM(C4/D4)</f>
        <v>0.8494452781063966</v>
      </c>
      <c r="F4" s="28">
        <v>1811435</v>
      </c>
      <c r="G4" s="10">
        <v>1044657</v>
      </c>
      <c r="H4" s="26">
        <f>SUM(F4/G4)</f>
        <v>1.7339997721740246</v>
      </c>
      <c r="I4" s="10">
        <v>88768279</v>
      </c>
      <c r="J4" s="10">
        <v>87955176</v>
      </c>
      <c r="K4" s="39">
        <f>SUM(I4/J4)</f>
        <v>1.0092445156382837</v>
      </c>
      <c r="L4" s="9">
        <f aca="true" t="shared" si="0" ref="L4:M16">+C4+F4+I4</f>
        <v>133174490</v>
      </c>
      <c r="M4" s="9">
        <f t="shared" si="0"/>
        <v>139144059</v>
      </c>
      <c r="N4" s="30">
        <f>SUM(L4/M4)</f>
        <v>0.9570979239580757</v>
      </c>
    </row>
    <row r="5" spans="1:14" ht="16.5" customHeight="1">
      <c r="A5" s="11" t="s">
        <v>1</v>
      </c>
      <c r="B5" s="12">
        <v>2</v>
      </c>
      <c r="C5" s="10">
        <v>16985849</v>
      </c>
      <c r="D5" s="18">
        <v>19340349</v>
      </c>
      <c r="E5" s="31">
        <f aca="true" t="shared" si="1" ref="E5:E56">SUM(C5/D5)</f>
        <v>0.8782596942795603</v>
      </c>
      <c r="F5" s="28">
        <v>615427</v>
      </c>
      <c r="G5" s="10">
        <v>383370</v>
      </c>
      <c r="H5" s="34">
        <f aca="true" t="shared" si="2" ref="H5:H28">SUM(F5/G5)</f>
        <v>1.6053081879124604</v>
      </c>
      <c r="I5" s="10">
        <v>48901609</v>
      </c>
      <c r="J5" s="10">
        <v>52947399</v>
      </c>
      <c r="K5" s="35">
        <f aca="true" t="shared" si="3" ref="K5:K13">SUM(I5/J5)</f>
        <v>0.9235885033748306</v>
      </c>
      <c r="L5" s="12">
        <f t="shared" si="0"/>
        <v>66502885</v>
      </c>
      <c r="M5" s="12">
        <f t="shared" si="0"/>
        <v>72671118</v>
      </c>
      <c r="N5" s="31">
        <f aca="true" t="shared" si="4" ref="N5:N56">SUM(L5/M5)</f>
        <v>0.9151212590399393</v>
      </c>
    </row>
    <row r="6" spans="1:14" ht="16.5" customHeight="1">
      <c r="A6" s="11" t="s">
        <v>2</v>
      </c>
      <c r="B6" s="12">
        <v>3</v>
      </c>
      <c r="C6" s="10">
        <v>14078092</v>
      </c>
      <c r="D6" s="18">
        <v>15237541</v>
      </c>
      <c r="E6" s="31">
        <f t="shared" si="1"/>
        <v>0.9239083917805373</v>
      </c>
      <c r="F6" s="28">
        <v>1031338</v>
      </c>
      <c r="G6" s="10">
        <v>228442</v>
      </c>
      <c r="H6" s="34">
        <f t="shared" si="2"/>
        <v>4.514660176324844</v>
      </c>
      <c r="I6" s="10">
        <v>29256030</v>
      </c>
      <c r="J6" s="10">
        <v>27216833</v>
      </c>
      <c r="K6" s="35">
        <f t="shared" si="3"/>
        <v>1.0749241103841876</v>
      </c>
      <c r="L6" s="12">
        <f t="shared" si="0"/>
        <v>44365460</v>
      </c>
      <c r="M6" s="12">
        <f t="shared" si="0"/>
        <v>42682816</v>
      </c>
      <c r="N6" s="31">
        <f t="shared" si="4"/>
        <v>1.0394220475050193</v>
      </c>
    </row>
    <row r="7" spans="1:14" ht="16.5" customHeight="1">
      <c r="A7" s="11" t="s">
        <v>3</v>
      </c>
      <c r="B7" s="12">
        <v>4</v>
      </c>
      <c r="C7" s="10">
        <v>20531716</v>
      </c>
      <c r="D7" s="18">
        <v>22688305</v>
      </c>
      <c r="E7" s="31">
        <f t="shared" si="1"/>
        <v>0.9049471082127996</v>
      </c>
      <c r="F7" s="28">
        <v>101707</v>
      </c>
      <c r="G7" s="10">
        <v>64987</v>
      </c>
      <c r="H7" s="34">
        <f t="shared" si="2"/>
        <v>1.565036084139905</v>
      </c>
      <c r="I7" s="10">
        <v>7766250</v>
      </c>
      <c r="J7" s="10">
        <v>8140899</v>
      </c>
      <c r="K7" s="35">
        <f t="shared" si="3"/>
        <v>0.9539794069426485</v>
      </c>
      <c r="L7" s="12">
        <f t="shared" si="0"/>
        <v>28399673</v>
      </c>
      <c r="M7" s="12">
        <f t="shared" si="0"/>
        <v>30894191</v>
      </c>
      <c r="N7" s="31">
        <f t="shared" si="4"/>
        <v>0.9192560828021035</v>
      </c>
    </row>
    <row r="8" spans="1:14" ht="16.5" customHeight="1">
      <c r="A8" s="11" t="s">
        <v>51</v>
      </c>
      <c r="B8" s="12">
        <v>6</v>
      </c>
      <c r="C8" s="10">
        <v>5120500</v>
      </c>
      <c r="D8" s="18">
        <v>6151770</v>
      </c>
      <c r="E8" s="31">
        <f t="shared" si="1"/>
        <v>0.832362068152743</v>
      </c>
      <c r="F8" s="28">
        <v>2366</v>
      </c>
      <c r="G8" s="10">
        <v>2529</v>
      </c>
      <c r="H8" s="34">
        <f t="shared" si="2"/>
        <v>0.9355476472914195</v>
      </c>
      <c r="I8" s="10">
        <v>24088940</v>
      </c>
      <c r="J8" s="10">
        <v>24340740</v>
      </c>
      <c r="K8" s="35">
        <f t="shared" si="3"/>
        <v>0.9896552035804992</v>
      </c>
      <c r="L8" s="12">
        <f t="shared" si="0"/>
        <v>29211806</v>
      </c>
      <c r="M8" s="12">
        <f t="shared" si="0"/>
        <v>30495039</v>
      </c>
      <c r="N8" s="31">
        <f t="shared" si="4"/>
        <v>0.9579199423224217</v>
      </c>
    </row>
    <row r="9" spans="1:14" ht="16.5" customHeight="1">
      <c r="A9" s="11" t="s">
        <v>4</v>
      </c>
      <c r="B9" s="12">
        <v>5</v>
      </c>
      <c r="C9" s="10">
        <v>5651609</v>
      </c>
      <c r="D9" s="18">
        <v>5718531</v>
      </c>
      <c r="E9" s="31">
        <f t="shared" si="1"/>
        <v>0.9882973441955635</v>
      </c>
      <c r="F9" s="28">
        <v>161449</v>
      </c>
      <c r="G9" s="10">
        <v>108104</v>
      </c>
      <c r="H9" s="34">
        <f t="shared" si="2"/>
        <v>1.4934600014800563</v>
      </c>
      <c r="I9" s="10">
        <v>12348234</v>
      </c>
      <c r="J9" s="10">
        <v>14147258</v>
      </c>
      <c r="K9" s="35">
        <f t="shared" si="3"/>
        <v>0.8728358527143564</v>
      </c>
      <c r="L9" s="12">
        <f t="shared" si="0"/>
        <v>18161292</v>
      </c>
      <c r="M9" s="12">
        <f t="shared" si="0"/>
        <v>19973893</v>
      </c>
      <c r="N9" s="31">
        <f t="shared" si="4"/>
        <v>0.9092514914343438</v>
      </c>
    </row>
    <row r="10" spans="1:14" ht="16.5" customHeight="1">
      <c r="A10" s="11" t="s">
        <v>5</v>
      </c>
      <c r="B10" s="12">
        <v>7</v>
      </c>
      <c r="C10" s="10">
        <v>19286070</v>
      </c>
      <c r="D10" s="18">
        <v>20408967</v>
      </c>
      <c r="E10" s="31">
        <f t="shared" si="1"/>
        <v>0.9449802138442381</v>
      </c>
      <c r="F10" s="28">
        <v>0</v>
      </c>
      <c r="G10" s="10">
        <v>0</v>
      </c>
      <c r="H10" s="13" t="str">
        <f>IF(OR(F10=0,G10=0),"　　－　　",ROUND(F10/G10*100,1))</f>
        <v>　　－　　</v>
      </c>
      <c r="I10" s="10">
        <v>599314</v>
      </c>
      <c r="J10" s="10">
        <v>512518</v>
      </c>
      <c r="K10" s="35">
        <f t="shared" si="3"/>
        <v>1.1693521008042644</v>
      </c>
      <c r="L10" s="12">
        <f aca="true" t="shared" si="5" ref="L10:M15">+C10+F10+I10</f>
        <v>19885384</v>
      </c>
      <c r="M10" s="12">
        <f t="shared" si="5"/>
        <v>20921485</v>
      </c>
      <c r="N10" s="31">
        <f t="shared" si="4"/>
        <v>0.950476698953253</v>
      </c>
    </row>
    <row r="11" spans="1:14" ht="16.5" customHeight="1">
      <c r="A11" s="11" t="s">
        <v>6</v>
      </c>
      <c r="B11" s="12">
        <v>8</v>
      </c>
      <c r="C11" s="10">
        <v>10405802</v>
      </c>
      <c r="D11" s="18">
        <v>10883961</v>
      </c>
      <c r="E11" s="31">
        <f t="shared" si="1"/>
        <v>0.9560675566551552</v>
      </c>
      <c r="F11" s="28">
        <v>171077</v>
      </c>
      <c r="G11" s="10">
        <v>60083</v>
      </c>
      <c r="H11" s="35">
        <f t="shared" si="2"/>
        <v>2.8473445067656407</v>
      </c>
      <c r="I11" s="10">
        <v>5185121</v>
      </c>
      <c r="J11" s="10">
        <v>5061752</v>
      </c>
      <c r="K11" s="35">
        <f t="shared" si="3"/>
        <v>1.0243727863395915</v>
      </c>
      <c r="L11" s="12">
        <f t="shared" si="5"/>
        <v>15762000</v>
      </c>
      <c r="M11" s="12">
        <f t="shared" si="5"/>
        <v>16005796</v>
      </c>
      <c r="N11" s="31">
        <f t="shared" si="4"/>
        <v>0.9847682676950275</v>
      </c>
    </row>
    <row r="12" spans="1:14" ht="16.5" customHeight="1">
      <c r="A12" s="11" t="s">
        <v>32</v>
      </c>
      <c r="B12" s="12">
        <v>10</v>
      </c>
      <c r="C12" s="10">
        <v>2504351</v>
      </c>
      <c r="D12" s="18">
        <v>2878025</v>
      </c>
      <c r="E12" s="31">
        <f t="shared" si="1"/>
        <v>0.8701630458387262</v>
      </c>
      <c r="F12" s="28">
        <v>18424</v>
      </c>
      <c r="G12" s="10">
        <v>12367</v>
      </c>
      <c r="H12" s="35">
        <f t="shared" si="2"/>
        <v>1.4897711651977035</v>
      </c>
      <c r="I12" s="10">
        <v>7876711</v>
      </c>
      <c r="J12" s="10">
        <v>8237827</v>
      </c>
      <c r="K12" s="35">
        <f t="shared" si="3"/>
        <v>0.9561636824856846</v>
      </c>
      <c r="L12" s="12">
        <f t="shared" si="5"/>
        <v>10399486</v>
      </c>
      <c r="M12" s="12">
        <f t="shared" si="5"/>
        <v>11128219</v>
      </c>
      <c r="N12" s="31">
        <f t="shared" si="4"/>
        <v>0.934514858127792</v>
      </c>
    </row>
    <row r="13" spans="1:14" ht="16.5" customHeight="1">
      <c r="A13" s="11" t="s">
        <v>9</v>
      </c>
      <c r="B13" s="12">
        <v>12</v>
      </c>
      <c r="C13" s="10">
        <v>1841939</v>
      </c>
      <c r="D13" s="18">
        <v>2347253</v>
      </c>
      <c r="E13" s="31">
        <f t="shared" si="1"/>
        <v>0.7847211186863964</v>
      </c>
      <c r="F13" s="28">
        <v>20786</v>
      </c>
      <c r="G13" s="10">
        <v>18300</v>
      </c>
      <c r="H13" s="35">
        <f t="shared" si="2"/>
        <v>1.1358469945355192</v>
      </c>
      <c r="I13" s="10">
        <v>9842622</v>
      </c>
      <c r="J13" s="10">
        <v>10371359</v>
      </c>
      <c r="K13" s="35">
        <f t="shared" si="3"/>
        <v>0.94901950650826</v>
      </c>
      <c r="L13" s="12">
        <f>+C13+F13+I13</f>
        <v>11705347</v>
      </c>
      <c r="M13" s="12">
        <f>+D13+G13+J13</f>
        <v>12736912</v>
      </c>
      <c r="N13" s="31">
        <f t="shared" si="4"/>
        <v>0.9190098039461998</v>
      </c>
    </row>
    <row r="14" spans="1:14" ht="16.5" customHeight="1">
      <c r="A14" s="11" t="s">
        <v>7</v>
      </c>
      <c r="B14" s="12">
        <v>9</v>
      </c>
      <c r="C14" s="10">
        <v>11097134</v>
      </c>
      <c r="D14" s="18">
        <v>13614422</v>
      </c>
      <c r="E14" s="31">
        <f t="shared" si="1"/>
        <v>0.8151013682402382</v>
      </c>
      <c r="F14" s="28">
        <v>0</v>
      </c>
      <c r="G14" s="10">
        <v>0</v>
      </c>
      <c r="H14" s="13" t="str">
        <f>IF(OR(F14=0,G14=0),"　　－　　",ROUND(F14/G14*100,1))</f>
        <v>　　－　　</v>
      </c>
      <c r="I14" s="10">
        <v>0</v>
      </c>
      <c r="J14" s="10">
        <v>0</v>
      </c>
      <c r="K14" s="13" t="str">
        <f>IF(OR(I14=0,J14=0),"　　－　　",ROUND(I14/J14*100,1))</f>
        <v>　　－　　</v>
      </c>
      <c r="L14" s="12">
        <f t="shared" si="5"/>
        <v>11097134</v>
      </c>
      <c r="M14" s="12">
        <f t="shared" si="5"/>
        <v>13614422</v>
      </c>
      <c r="N14" s="31">
        <f t="shared" si="4"/>
        <v>0.8151013682402382</v>
      </c>
    </row>
    <row r="15" spans="1:14" ht="16.5" customHeight="1">
      <c r="A15" s="11" t="s">
        <v>11</v>
      </c>
      <c r="B15" s="12">
        <v>14</v>
      </c>
      <c r="C15" s="10">
        <v>855551</v>
      </c>
      <c r="D15" s="18">
        <v>995982</v>
      </c>
      <c r="E15" s="31">
        <f t="shared" si="1"/>
        <v>0.8590024719322237</v>
      </c>
      <c r="F15" s="28">
        <v>15139</v>
      </c>
      <c r="G15" s="10">
        <v>13196</v>
      </c>
      <c r="H15" s="35">
        <f t="shared" si="2"/>
        <v>1.147241588360109</v>
      </c>
      <c r="I15" s="10">
        <v>6772174</v>
      </c>
      <c r="J15" s="10">
        <v>6603357</v>
      </c>
      <c r="K15" s="35">
        <f aca="true" t="shared" si="6" ref="K15:K20">SUM(I15/J15)</f>
        <v>1.0255653298769096</v>
      </c>
      <c r="L15" s="12">
        <f t="shared" si="5"/>
        <v>7642864</v>
      </c>
      <c r="M15" s="12">
        <f t="shared" si="5"/>
        <v>7612535</v>
      </c>
      <c r="N15" s="31">
        <f t="shared" si="4"/>
        <v>1.0039840867726717</v>
      </c>
    </row>
    <row r="16" spans="1:14" ht="16.5" customHeight="1">
      <c r="A16" s="11" t="s">
        <v>10</v>
      </c>
      <c r="B16" s="12">
        <v>13</v>
      </c>
      <c r="C16" s="10">
        <v>3220529</v>
      </c>
      <c r="D16" s="18">
        <v>3292949</v>
      </c>
      <c r="E16" s="31">
        <f t="shared" si="1"/>
        <v>0.9780075549302464</v>
      </c>
      <c r="F16" s="28">
        <v>123766</v>
      </c>
      <c r="G16" s="10">
        <v>107138</v>
      </c>
      <c r="H16" s="35">
        <f t="shared" si="2"/>
        <v>1.155201702477179</v>
      </c>
      <c r="I16" s="10">
        <v>4567697</v>
      </c>
      <c r="J16" s="10">
        <v>4602613</v>
      </c>
      <c r="K16" s="35">
        <f t="shared" si="6"/>
        <v>0.9924138744665258</v>
      </c>
      <c r="L16" s="12">
        <f t="shared" si="0"/>
        <v>7911992</v>
      </c>
      <c r="M16" s="12">
        <f t="shared" si="0"/>
        <v>8002700</v>
      </c>
      <c r="N16" s="31">
        <f t="shared" si="4"/>
        <v>0.9886653254526597</v>
      </c>
    </row>
    <row r="17" spans="1:14" ht="16.5" customHeight="1">
      <c r="A17" s="11" t="s">
        <v>13</v>
      </c>
      <c r="B17" s="12">
        <v>15</v>
      </c>
      <c r="C17" s="10">
        <v>1975247</v>
      </c>
      <c r="D17" s="18">
        <v>1972551</v>
      </c>
      <c r="E17" s="31">
        <f t="shared" si="1"/>
        <v>1.0013667580711474</v>
      </c>
      <c r="F17" s="28">
        <v>0</v>
      </c>
      <c r="G17" s="10">
        <v>0</v>
      </c>
      <c r="H17" s="13" t="str">
        <f>IF(OR(F17=0,G17=0),"　　－　　",ROUND(F17/G17*100,1))</f>
        <v>　　－　　</v>
      </c>
      <c r="I17" s="10">
        <v>6136538</v>
      </c>
      <c r="J17" s="10">
        <v>5880058</v>
      </c>
      <c r="K17" s="35">
        <f t="shared" si="6"/>
        <v>1.0436186173673798</v>
      </c>
      <c r="L17" s="12">
        <f aca="true" t="shared" si="7" ref="L17:L28">+C17+F17+I17</f>
        <v>8111785</v>
      </c>
      <c r="M17" s="12">
        <f aca="true" t="shared" si="8" ref="M17:M28">+D17+G17+J17</f>
        <v>7852609</v>
      </c>
      <c r="N17" s="31">
        <f t="shared" si="4"/>
        <v>1.0330050814958442</v>
      </c>
    </row>
    <row r="18" spans="1:14" ht="16.5" customHeight="1">
      <c r="A18" s="11" t="s">
        <v>34</v>
      </c>
      <c r="B18" s="12">
        <v>18</v>
      </c>
      <c r="C18" s="10">
        <v>391597</v>
      </c>
      <c r="D18" s="18">
        <v>507957</v>
      </c>
      <c r="E18" s="31">
        <f t="shared" si="1"/>
        <v>0.7709254917246933</v>
      </c>
      <c r="F18" s="28">
        <v>0</v>
      </c>
      <c r="G18" s="10">
        <v>0</v>
      </c>
      <c r="H18" s="13" t="str">
        <f>IF(OR(F18=0,G18=0),"　　－　　",ROUND(F18/G18*100,1))</f>
        <v>　　－　　</v>
      </c>
      <c r="I18" s="10">
        <v>6843384</v>
      </c>
      <c r="J18" s="10">
        <v>6514824</v>
      </c>
      <c r="K18" s="35">
        <f t="shared" si="6"/>
        <v>1.050432674773716</v>
      </c>
      <c r="L18" s="12">
        <f t="shared" si="7"/>
        <v>7234981</v>
      </c>
      <c r="M18" s="12">
        <f t="shared" si="8"/>
        <v>7022781</v>
      </c>
      <c r="N18" s="31">
        <f t="shared" si="4"/>
        <v>1.0302159500630876</v>
      </c>
    </row>
    <row r="19" spans="1:14" ht="16.5" customHeight="1">
      <c r="A19" s="15" t="s">
        <v>14</v>
      </c>
      <c r="B19" s="12">
        <v>19</v>
      </c>
      <c r="C19" s="10">
        <v>61375</v>
      </c>
      <c r="D19" s="18">
        <v>87043</v>
      </c>
      <c r="E19" s="31">
        <f t="shared" si="1"/>
        <v>0.7051112668451225</v>
      </c>
      <c r="F19" s="28">
        <v>93969</v>
      </c>
      <c r="G19" s="10">
        <v>34718</v>
      </c>
      <c r="H19" s="35">
        <f t="shared" si="2"/>
        <v>2.7066363269773603</v>
      </c>
      <c r="I19" s="10">
        <v>7014464</v>
      </c>
      <c r="J19" s="10">
        <v>7049925</v>
      </c>
      <c r="K19" s="35">
        <f t="shared" si="6"/>
        <v>0.9949700174115328</v>
      </c>
      <c r="L19" s="12">
        <f t="shared" si="7"/>
        <v>7169808</v>
      </c>
      <c r="M19" s="12">
        <f t="shared" si="8"/>
        <v>7171686</v>
      </c>
      <c r="N19" s="31">
        <f t="shared" si="4"/>
        <v>0.9997381368899866</v>
      </c>
    </row>
    <row r="20" spans="1:14" ht="16.5" customHeight="1">
      <c r="A20" s="11" t="s">
        <v>16</v>
      </c>
      <c r="B20" s="12">
        <v>20</v>
      </c>
      <c r="C20" s="10">
        <v>2317048</v>
      </c>
      <c r="D20" s="18">
        <v>2879744</v>
      </c>
      <c r="E20" s="31">
        <f t="shared" si="1"/>
        <v>0.8046020757400658</v>
      </c>
      <c r="F20" s="28">
        <v>12287</v>
      </c>
      <c r="G20" s="10">
        <v>5993</v>
      </c>
      <c r="H20" s="35">
        <f t="shared" si="2"/>
        <v>2.0502252628066078</v>
      </c>
      <c r="I20" s="10">
        <v>4079253</v>
      </c>
      <c r="J20" s="10">
        <v>4250834</v>
      </c>
      <c r="K20" s="35">
        <f t="shared" si="6"/>
        <v>0.9596359208569424</v>
      </c>
      <c r="L20" s="12">
        <f t="shared" si="7"/>
        <v>6408588</v>
      </c>
      <c r="M20" s="12">
        <f t="shared" si="8"/>
        <v>7136571</v>
      </c>
      <c r="N20" s="31">
        <f t="shared" si="4"/>
        <v>0.8979926073740456</v>
      </c>
    </row>
    <row r="21" spans="1:14" ht="16.5" customHeight="1">
      <c r="A21" s="11" t="s">
        <v>12</v>
      </c>
      <c r="B21" s="12">
        <v>17</v>
      </c>
      <c r="C21" s="10">
        <v>5008412</v>
      </c>
      <c r="D21" s="18">
        <v>6489802</v>
      </c>
      <c r="E21" s="31">
        <f t="shared" si="1"/>
        <v>0.7717357170526928</v>
      </c>
      <c r="F21" s="28">
        <v>0</v>
      </c>
      <c r="G21" s="10">
        <v>0</v>
      </c>
      <c r="H21" s="13" t="str">
        <f>IF(OR(F21=0,G21=0),"　　－　　",ROUND(F21/G21*100,1))</f>
        <v>　　－　　</v>
      </c>
      <c r="I21" s="10">
        <v>0</v>
      </c>
      <c r="J21" s="10">
        <v>0</v>
      </c>
      <c r="K21" s="13" t="str">
        <f>IF(OR(I21=0,J21=0),"　　－　　",ROUND(I21/J21*100,1))</f>
        <v>　　－　　</v>
      </c>
      <c r="L21" s="12">
        <f t="shared" si="7"/>
        <v>5008412</v>
      </c>
      <c r="M21" s="12">
        <f t="shared" si="8"/>
        <v>6489802</v>
      </c>
      <c r="N21" s="31">
        <f t="shared" si="4"/>
        <v>0.7717357170526928</v>
      </c>
    </row>
    <row r="22" spans="1:14" ht="16.5" customHeight="1">
      <c r="A22" s="11" t="s">
        <v>33</v>
      </c>
      <c r="B22" s="12">
        <v>16</v>
      </c>
      <c r="C22" s="10">
        <v>5704959</v>
      </c>
      <c r="D22" s="18">
        <v>6962259</v>
      </c>
      <c r="E22" s="31">
        <f t="shared" si="1"/>
        <v>0.8194120615162407</v>
      </c>
      <c r="F22" s="28">
        <v>0</v>
      </c>
      <c r="G22" s="10">
        <v>0</v>
      </c>
      <c r="H22" s="13" t="str">
        <f>IF(OR(F22=0,G22=0),"　　－　　",ROUND(F22/G22*100,1))</f>
        <v>　　－　　</v>
      </c>
      <c r="I22" s="10">
        <v>0</v>
      </c>
      <c r="J22" s="10">
        <v>0</v>
      </c>
      <c r="K22" s="16" t="str">
        <f>IF(OR(I22=0,J22=0),"　　－　　",ROUND(I22/J22*100,1))</f>
        <v>　　－　　</v>
      </c>
      <c r="L22" s="12">
        <f t="shared" si="7"/>
        <v>5704959</v>
      </c>
      <c r="M22" s="12">
        <f t="shared" si="8"/>
        <v>6962259</v>
      </c>
      <c r="N22" s="31">
        <f t="shared" si="4"/>
        <v>0.8194120615162407</v>
      </c>
    </row>
    <row r="23" spans="1:15" ht="16.5" customHeight="1">
      <c r="A23" s="11" t="s">
        <v>35</v>
      </c>
      <c r="B23" s="12">
        <v>22</v>
      </c>
      <c r="C23" s="10">
        <v>1060422</v>
      </c>
      <c r="D23" s="18">
        <v>1167322</v>
      </c>
      <c r="E23" s="31">
        <f t="shared" si="1"/>
        <v>0.908422868754294</v>
      </c>
      <c r="F23" s="28">
        <v>14299</v>
      </c>
      <c r="G23" s="10">
        <v>8570</v>
      </c>
      <c r="H23" s="35">
        <f t="shared" si="2"/>
        <v>1.668494749124854</v>
      </c>
      <c r="I23" s="10">
        <v>4159588</v>
      </c>
      <c r="J23" s="10">
        <v>4430781</v>
      </c>
      <c r="K23" s="35">
        <f aca="true" t="shared" si="9" ref="K23:K31">SUM(I23/J23)</f>
        <v>0.9387934091077849</v>
      </c>
      <c r="L23" s="12">
        <f t="shared" si="7"/>
        <v>5234309</v>
      </c>
      <c r="M23" s="12">
        <f t="shared" si="8"/>
        <v>5606673</v>
      </c>
      <c r="N23" s="31">
        <f t="shared" si="4"/>
        <v>0.9335855684824137</v>
      </c>
      <c r="O23" s="1"/>
    </row>
    <row r="24" spans="1:15" ht="16.5" customHeight="1">
      <c r="A24" s="11" t="s">
        <v>15</v>
      </c>
      <c r="B24" s="7">
        <v>21</v>
      </c>
      <c r="C24" s="10">
        <v>1153875</v>
      </c>
      <c r="D24" s="18">
        <v>1200703</v>
      </c>
      <c r="E24" s="31">
        <f t="shared" si="1"/>
        <v>0.9609995144511174</v>
      </c>
      <c r="F24" s="28">
        <v>3690</v>
      </c>
      <c r="G24" s="10">
        <v>1900</v>
      </c>
      <c r="H24" s="35">
        <f t="shared" si="2"/>
        <v>1.9421052631578948</v>
      </c>
      <c r="I24" s="10">
        <v>4065620</v>
      </c>
      <c r="J24" s="10">
        <v>4621120</v>
      </c>
      <c r="K24" s="35">
        <f t="shared" si="9"/>
        <v>0.8797910463264317</v>
      </c>
      <c r="L24" s="12">
        <f t="shared" si="7"/>
        <v>5223185</v>
      </c>
      <c r="M24" s="12">
        <f t="shared" si="8"/>
        <v>5823723</v>
      </c>
      <c r="N24" s="31">
        <f t="shared" si="4"/>
        <v>0.8968807410654662</v>
      </c>
      <c r="O24" s="3"/>
    </row>
    <row r="25" spans="1:14" ht="16.5" customHeight="1">
      <c r="A25" s="15" t="s">
        <v>36</v>
      </c>
      <c r="B25" s="7">
        <v>24</v>
      </c>
      <c r="C25" s="10">
        <v>1637626</v>
      </c>
      <c r="D25" s="18">
        <v>1590042</v>
      </c>
      <c r="E25" s="31">
        <f t="shared" si="1"/>
        <v>1.0299262535203473</v>
      </c>
      <c r="F25" s="28">
        <v>38745</v>
      </c>
      <c r="G25" s="10">
        <v>12103</v>
      </c>
      <c r="H25" s="35">
        <f t="shared" si="2"/>
        <v>3.2012724117987275</v>
      </c>
      <c r="I25" s="10">
        <v>2827167</v>
      </c>
      <c r="J25" s="10">
        <v>2779251</v>
      </c>
      <c r="K25" s="35">
        <f t="shared" si="9"/>
        <v>1.0172406162667567</v>
      </c>
      <c r="L25" s="12">
        <f t="shared" si="7"/>
        <v>4503538</v>
      </c>
      <c r="M25" s="12">
        <f t="shared" si="8"/>
        <v>4381396</v>
      </c>
      <c r="N25" s="31">
        <f t="shared" si="4"/>
        <v>1.0278774162390252</v>
      </c>
    </row>
    <row r="26" spans="1:14" ht="16.5" customHeight="1">
      <c r="A26" s="15" t="s">
        <v>47</v>
      </c>
      <c r="B26" s="12">
        <v>27</v>
      </c>
      <c r="C26" s="10">
        <v>928669</v>
      </c>
      <c r="D26" s="18">
        <v>946617</v>
      </c>
      <c r="E26" s="31">
        <f t="shared" si="1"/>
        <v>0.9810398503301758</v>
      </c>
      <c r="F26" s="28">
        <v>0</v>
      </c>
      <c r="G26" s="10">
        <v>0</v>
      </c>
      <c r="H26" s="13" t="str">
        <f>IF(OR(F26=0,G26=0),"　　－　　",ROUND(F26/G26*100,1))</f>
        <v>　　－　　</v>
      </c>
      <c r="I26" s="10">
        <v>2911828</v>
      </c>
      <c r="J26" s="10">
        <v>3110927</v>
      </c>
      <c r="K26" s="36">
        <f t="shared" si="9"/>
        <v>0.9360001054348109</v>
      </c>
      <c r="L26" s="17">
        <f t="shared" si="7"/>
        <v>3840497</v>
      </c>
      <c r="M26" s="17">
        <f t="shared" si="8"/>
        <v>4057544</v>
      </c>
      <c r="N26" s="31">
        <f t="shared" si="4"/>
        <v>0.9465077889481913</v>
      </c>
    </row>
    <row r="27" spans="1:15" ht="16.5" customHeight="1">
      <c r="A27" s="15" t="s">
        <v>17</v>
      </c>
      <c r="B27" s="17">
        <v>23</v>
      </c>
      <c r="C27" s="18">
        <v>4320347</v>
      </c>
      <c r="D27" s="18">
        <v>4513662</v>
      </c>
      <c r="E27" s="31">
        <f t="shared" si="1"/>
        <v>0.9571711395314935</v>
      </c>
      <c r="F27" s="22">
        <v>0</v>
      </c>
      <c r="G27" s="18">
        <v>0</v>
      </c>
      <c r="H27" s="13" t="str">
        <f>IF(OR(F27=0,G27=0),"　　－　　",ROUND(F27/G27*100,1))</f>
        <v>　　－　　</v>
      </c>
      <c r="I27" s="18">
        <v>394647</v>
      </c>
      <c r="J27" s="18">
        <v>390420</v>
      </c>
      <c r="K27" s="35">
        <f t="shared" si="9"/>
        <v>1.0108268019056401</v>
      </c>
      <c r="L27" s="12">
        <f t="shared" si="7"/>
        <v>4714994</v>
      </c>
      <c r="M27" s="12">
        <f t="shared" si="8"/>
        <v>4904082</v>
      </c>
      <c r="N27" s="31">
        <f t="shared" si="4"/>
        <v>0.961442732809117</v>
      </c>
      <c r="O27" s="1"/>
    </row>
    <row r="28" spans="1:14" ht="16.5" customHeight="1">
      <c r="A28" s="15" t="s">
        <v>20</v>
      </c>
      <c r="B28" s="7">
        <v>28</v>
      </c>
      <c r="C28" s="10">
        <v>164952</v>
      </c>
      <c r="D28" s="18">
        <v>184748</v>
      </c>
      <c r="E28" s="32">
        <f t="shared" si="1"/>
        <v>0.8928486370623768</v>
      </c>
      <c r="F28" s="28">
        <v>61528</v>
      </c>
      <c r="G28" s="10">
        <v>119351</v>
      </c>
      <c r="H28" s="35">
        <f t="shared" si="2"/>
        <v>0.5155214451491819</v>
      </c>
      <c r="I28" s="10">
        <v>4361989</v>
      </c>
      <c r="J28" s="10">
        <v>4031259</v>
      </c>
      <c r="K28" s="36">
        <f t="shared" si="9"/>
        <v>1.0820413672254747</v>
      </c>
      <c r="L28" s="17">
        <f t="shared" si="7"/>
        <v>4588469</v>
      </c>
      <c r="M28" s="17">
        <f t="shared" si="8"/>
        <v>4335358</v>
      </c>
      <c r="N28" s="31">
        <f t="shared" si="4"/>
        <v>1.0583829524574442</v>
      </c>
    </row>
    <row r="29" spans="1:14" ht="15" customHeight="1">
      <c r="A29" s="19" t="s">
        <v>58</v>
      </c>
      <c r="B29" s="20"/>
      <c r="C29" s="20">
        <f>SUM(C4:C28)</f>
        <v>178898447</v>
      </c>
      <c r="D29" s="27">
        <f>SUM(D4:D28)</f>
        <v>202204731</v>
      </c>
      <c r="E29" s="33">
        <f t="shared" si="1"/>
        <v>0.8847391755636024</v>
      </c>
      <c r="F29" s="29">
        <f>SUM(F4:F28)</f>
        <v>4297432</v>
      </c>
      <c r="G29" s="20">
        <f>SUM(G4:G28)</f>
        <v>2225808</v>
      </c>
      <c r="H29" s="21">
        <f>SUM(F29/G29)</f>
        <v>1.9307289757247705</v>
      </c>
      <c r="I29" s="20">
        <f>SUM(I4:I28)</f>
        <v>288767459</v>
      </c>
      <c r="J29" s="20">
        <f>SUM(J4:J28)</f>
        <v>293197130</v>
      </c>
      <c r="K29" s="37">
        <f t="shared" si="9"/>
        <v>0.9848918336956436</v>
      </c>
      <c r="L29" s="20">
        <f>SUM(L4:L28)</f>
        <v>471963338</v>
      </c>
      <c r="M29" s="20">
        <f>SUM(M4:M28)</f>
        <v>497627669</v>
      </c>
      <c r="N29" s="33">
        <f t="shared" si="4"/>
        <v>0.9484266398378263</v>
      </c>
    </row>
    <row r="30" spans="1:14" ht="16.5" customHeight="1">
      <c r="A30" s="11" t="s">
        <v>37</v>
      </c>
      <c r="B30" s="12">
        <v>25</v>
      </c>
      <c r="C30" s="22">
        <v>433840</v>
      </c>
      <c r="D30" s="18">
        <v>537505</v>
      </c>
      <c r="E30" s="30">
        <f t="shared" si="1"/>
        <v>0.8071366777983461</v>
      </c>
      <c r="F30" s="28">
        <v>0</v>
      </c>
      <c r="G30" s="22">
        <v>0</v>
      </c>
      <c r="H30" s="14" t="str">
        <f>IF(OR(F30=0,G30=0),"　　－　　",ROUND(F30/G30*100,1))</f>
        <v>　　－　　</v>
      </c>
      <c r="I30" s="22">
        <v>2554292</v>
      </c>
      <c r="J30" s="10">
        <v>3910484</v>
      </c>
      <c r="K30" s="38">
        <f t="shared" si="9"/>
        <v>0.6531907559268878</v>
      </c>
      <c r="L30" s="17">
        <f aca="true" t="shared" si="10" ref="L30:L35">+C30+F30+I30</f>
        <v>2988132</v>
      </c>
      <c r="M30" s="23">
        <f aca="true" t="shared" si="11" ref="M30:M35">+D30+G30+J30</f>
        <v>4447989</v>
      </c>
      <c r="N30" s="31">
        <f t="shared" si="4"/>
        <v>0.6717939275479323</v>
      </c>
    </row>
    <row r="31" spans="1:14" s="1" customFormat="1" ht="16.5" customHeight="1">
      <c r="A31" s="11" t="s">
        <v>40</v>
      </c>
      <c r="B31" s="24">
        <v>31</v>
      </c>
      <c r="C31" s="22">
        <v>294837</v>
      </c>
      <c r="D31" s="18">
        <v>379473</v>
      </c>
      <c r="E31" s="31">
        <f t="shared" si="1"/>
        <v>0.7769643690064906</v>
      </c>
      <c r="F31" s="28">
        <v>2920</v>
      </c>
      <c r="G31" s="22">
        <v>2255</v>
      </c>
      <c r="H31" s="36">
        <f>SUM(F31/G31)</f>
        <v>1.29490022172949</v>
      </c>
      <c r="I31" s="22">
        <v>3494970</v>
      </c>
      <c r="J31" s="10">
        <v>3243360</v>
      </c>
      <c r="K31" s="38">
        <f t="shared" si="9"/>
        <v>1.0775769572295397</v>
      </c>
      <c r="L31" s="17">
        <f t="shared" si="10"/>
        <v>3792727</v>
      </c>
      <c r="M31" s="23">
        <f t="shared" si="11"/>
        <v>3625088</v>
      </c>
      <c r="N31" s="31">
        <f t="shared" si="4"/>
        <v>1.0462441187634617</v>
      </c>
    </row>
    <row r="32" spans="1:14" ht="16.5" customHeight="1">
      <c r="A32" s="15" t="s">
        <v>38</v>
      </c>
      <c r="B32" s="12">
        <v>26</v>
      </c>
      <c r="C32" s="10">
        <v>3381788</v>
      </c>
      <c r="D32" s="18">
        <v>4395133</v>
      </c>
      <c r="E32" s="31">
        <f t="shared" si="1"/>
        <v>0.7694392865926925</v>
      </c>
      <c r="F32" s="28">
        <v>0</v>
      </c>
      <c r="G32" s="10">
        <v>0</v>
      </c>
      <c r="H32" s="13" t="str">
        <f>IF(OR(F32=0,G32=0),"　　－　　",ROUND(F32/G32*100,1))</f>
        <v>　　－　　</v>
      </c>
      <c r="I32" s="10">
        <v>0</v>
      </c>
      <c r="J32" s="10">
        <v>0</v>
      </c>
      <c r="K32" s="14" t="str">
        <f>IF(OR(I32=0,J32=0),"　　－　　",ROUND(I32/J32*100,1))</f>
        <v>　　－　　</v>
      </c>
      <c r="L32" s="17">
        <f t="shared" si="10"/>
        <v>3381788</v>
      </c>
      <c r="M32" s="17">
        <f t="shared" si="11"/>
        <v>4395133</v>
      </c>
      <c r="N32" s="31">
        <f t="shared" si="4"/>
        <v>0.7694392865926925</v>
      </c>
    </row>
    <row r="33" spans="1:14" ht="16.5" customHeight="1">
      <c r="A33" s="15" t="s">
        <v>18</v>
      </c>
      <c r="B33" s="7">
        <v>30</v>
      </c>
      <c r="C33" s="10">
        <v>1011882</v>
      </c>
      <c r="D33" s="18">
        <v>1172238</v>
      </c>
      <c r="E33" s="31">
        <f t="shared" si="1"/>
        <v>0.8632052535406632</v>
      </c>
      <c r="F33" s="28">
        <v>106857</v>
      </c>
      <c r="G33" s="10">
        <v>34190</v>
      </c>
      <c r="H33" s="35">
        <f>SUM(F33/G33)</f>
        <v>3.1253875402164377</v>
      </c>
      <c r="I33" s="10">
        <v>3119530</v>
      </c>
      <c r="J33" s="10">
        <v>3218766</v>
      </c>
      <c r="K33" s="36">
        <f>SUM(I33/J33)</f>
        <v>0.9691695513125216</v>
      </c>
      <c r="L33" s="17">
        <f t="shared" si="10"/>
        <v>4238269</v>
      </c>
      <c r="M33" s="17">
        <f t="shared" si="11"/>
        <v>4425194</v>
      </c>
      <c r="N33" s="31">
        <f t="shared" si="4"/>
        <v>0.9577589140724678</v>
      </c>
    </row>
    <row r="34" spans="1:14" ht="16.5" customHeight="1">
      <c r="A34" s="15" t="s">
        <v>41</v>
      </c>
      <c r="B34" s="7">
        <v>33</v>
      </c>
      <c r="C34" s="10">
        <v>497359</v>
      </c>
      <c r="D34" s="18">
        <v>477517</v>
      </c>
      <c r="E34" s="31">
        <f t="shared" si="1"/>
        <v>1.0415524473474242</v>
      </c>
      <c r="F34" s="28">
        <v>3497</v>
      </c>
      <c r="G34" s="10">
        <v>0</v>
      </c>
      <c r="H34" s="13" t="str">
        <f>IF(OR(F34=0,G34=0),"　　－　　",ROUND(F34/G34*100,1))</f>
        <v>　　－　　</v>
      </c>
      <c r="I34" s="10">
        <v>2571396</v>
      </c>
      <c r="J34" s="10">
        <v>2721721</v>
      </c>
      <c r="K34" s="36">
        <f>SUM(I34/J34)</f>
        <v>0.9447684020514961</v>
      </c>
      <c r="L34" s="17">
        <f t="shared" si="10"/>
        <v>3072252</v>
      </c>
      <c r="M34" s="17">
        <f t="shared" si="11"/>
        <v>3199238</v>
      </c>
      <c r="N34" s="31">
        <f t="shared" si="4"/>
        <v>0.9603074232051507</v>
      </c>
    </row>
    <row r="35" spans="1:14" ht="16.5" customHeight="1">
      <c r="A35" s="15" t="s">
        <v>48</v>
      </c>
      <c r="B35" s="7">
        <v>34</v>
      </c>
      <c r="C35" s="10">
        <v>2698171</v>
      </c>
      <c r="D35" s="18">
        <v>2754199</v>
      </c>
      <c r="E35" s="31">
        <f t="shared" si="1"/>
        <v>0.9796572433582322</v>
      </c>
      <c r="F35" s="28">
        <v>35109</v>
      </c>
      <c r="G35" s="10">
        <v>13049</v>
      </c>
      <c r="H35" s="35">
        <f>SUM(F35/G35)</f>
        <v>2.6905510000766344</v>
      </c>
      <c r="I35" s="10">
        <v>267598</v>
      </c>
      <c r="J35" s="10">
        <v>278288</v>
      </c>
      <c r="K35" s="36">
        <f>SUM(I35/J35)</f>
        <v>0.9615865578106134</v>
      </c>
      <c r="L35" s="17">
        <f t="shared" si="10"/>
        <v>3000878</v>
      </c>
      <c r="M35" s="17">
        <f t="shared" si="11"/>
        <v>3045536</v>
      </c>
      <c r="N35" s="31">
        <f t="shared" si="4"/>
        <v>0.9853365712964811</v>
      </c>
    </row>
    <row r="36" spans="1:14" ht="16.5" customHeight="1">
      <c r="A36" s="15" t="s">
        <v>39</v>
      </c>
      <c r="B36" s="7">
        <v>29</v>
      </c>
      <c r="C36" s="10">
        <v>2369930</v>
      </c>
      <c r="D36" s="18">
        <v>3116787</v>
      </c>
      <c r="E36" s="31">
        <f t="shared" si="1"/>
        <v>0.760375989761251</v>
      </c>
      <c r="F36" s="28">
        <v>0</v>
      </c>
      <c r="G36" s="10">
        <v>0</v>
      </c>
      <c r="H36" s="13" t="str">
        <f aca="true" t="shared" si="12" ref="H36:H44">IF(OR(F36=0,G36=0),"　　－　　",ROUND(F36/G36*100,1))</f>
        <v>　　－　　</v>
      </c>
      <c r="I36" s="10">
        <v>208869</v>
      </c>
      <c r="J36" s="10">
        <v>192063</v>
      </c>
      <c r="K36" s="36">
        <f>SUM(I36/J36)</f>
        <v>1.0875025382296435</v>
      </c>
      <c r="L36" s="17">
        <f>+C36+F36+I36</f>
        <v>2578799</v>
      </c>
      <c r="M36" s="17">
        <f>+D36+G36+J36</f>
        <v>3308850</v>
      </c>
      <c r="N36" s="31">
        <f t="shared" si="4"/>
        <v>0.7793641295314082</v>
      </c>
    </row>
    <row r="37" spans="1:14" ht="16.5" customHeight="1">
      <c r="A37" s="15" t="s">
        <v>46</v>
      </c>
      <c r="B37" s="7">
        <v>40</v>
      </c>
      <c r="C37" s="10">
        <v>145394</v>
      </c>
      <c r="D37" s="18">
        <v>170625</v>
      </c>
      <c r="E37" s="31">
        <f t="shared" si="1"/>
        <v>0.8521260073260073</v>
      </c>
      <c r="F37" s="28">
        <v>4961</v>
      </c>
      <c r="G37" s="10">
        <v>1304</v>
      </c>
      <c r="H37" s="35">
        <f>SUM(F37/G37)</f>
        <v>3.8044478527607364</v>
      </c>
      <c r="I37" s="10">
        <v>2939725</v>
      </c>
      <c r="J37" s="10">
        <v>3103047</v>
      </c>
      <c r="K37" s="36">
        <f>SUM(I37/J37)</f>
        <v>0.9473672168033549</v>
      </c>
      <c r="L37" s="17">
        <f>+C37+F37+I37</f>
        <v>3090080</v>
      </c>
      <c r="M37" s="17">
        <f>+D37+G37+J37</f>
        <v>3274976</v>
      </c>
      <c r="N37" s="31">
        <f t="shared" si="4"/>
        <v>0.9435427923746617</v>
      </c>
    </row>
    <row r="38" spans="1:14" ht="16.5" customHeight="1">
      <c r="A38" s="11" t="s">
        <v>19</v>
      </c>
      <c r="B38" s="7">
        <v>32</v>
      </c>
      <c r="C38" s="10">
        <v>2912943</v>
      </c>
      <c r="D38" s="18">
        <v>3166243</v>
      </c>
      <c r="E38" s="31">
        <f t="shared" si="1"/>
        <v>0.919999823134232</v>
      </c>
      <c r="F38" s="28">
        <v>0</v>
      </c>
      <c r="G38" s="10">
        <v>0</v>
      </c>
      <c r="H38" s="13" t="str">
        <f t="shared" si="12"/>
        <v>　　－　　</v>
      </c>
      <c r="I38" s="10">
        <v>0</v>
      </c>
      <c r="J38" s="10">
        <v>0</v>
      </c>
      <c r="K38" s="14" t="str">
        <f>IF(OR(I38=0,J38=0),"　　－　　",ROUND(I38/J38*100,1))</f>
        <v>　　－　　</v>
      </c>
      <c r="L38" s="17">
        <f aca="true" t="shared" si="13" ref="L38:M41">+C38+F38+I38</f>
        <v>2912943</v>
      </c>
      <c r="M38" s="17">
        <f t="shared" si="13"/>
        <v>3166243</v>
      </c>
      <c r="N38" s="31">
        <f t="shared" si="4"/>
        <v>0.919999823134232</v>
      </c>
    </row>
    <row r="39" spans="1:14" ht="16.5" customHeight="1">
      <c r="A39" s="15" t="s">
        <v>23</v>
      </c>
      <c r="B39" s="7">
        <v>36</v>
      </c>
      <c r="C39" s="10">
        <v>771300</v>
      </c>
      <c r="D39" s="18">
        <v>1034256</v>
      </c>
      <c r="E39" s="31">
        <f t="shared" si="1"/>
        <v>0.7457534691604399</v>
      </c>
      <c r="F39" s="28">
        <v>0</v>
      </c>
      <c r="G39" s="10">
        <v>0</v>
      </c>
      <c r="H39" s="13" t="str">
        <f>IF(OR(F39=0,G39=0),"　　－　　",ROUND(F39/G39*100,1))</f>
        <v>　　－　　</v>
      </c>
      <c r="I39" s="10">
        <v>1827516</v>
      </c>
      <c r="J39" s="10">
        <v>1933217</v>
      </c>
      <c r="K39" s="36">
        <f aca="true" t="shared" si="14" ref="K39:K44">SUM(I39/J39)</f>
        <v>0.9453237789653205</v>
      </c>
      <c r="L39" s="17">
        <f t="shared" si="13"/>
        <v>2598816</v>
      </c>
      <c r="M39" s="17">
        <f t="shared" si="13"/>
        <v>2967473</v>
      </c>
      <c r="N39" s="31">
        <f t="shared" si="4"/>
        <v>0.875767361657545</v>
      </c>
    </row>
    <row r="40" spans="1:14" ht="16.5" customHeight="1">
      <c r="A40" s="15" t="s">
        <v>42</v>
      </c>
      <c r="B40" s="7">
        <v>38</v>
      </c>
      <c r="C40" s="10">
        <v>950709</v>
      </c>
      <c r="D40" s="18">
        <v>907484</v>
      </c>
      <c r="E40" s="31">
        <f t="shared" si="1"/>
        <v>1.047631693781929</v>
      </c>
      <c r="F40" s="28">
        <v>2092</v>
      </c>
      <c r="G40" s="10">
        <v>1400</v>
      </c>
      <c r="H40" s="35">
        <f>SUM(F40/G40)</f>
        <v>1.4942857142857142</v>
      </c>
      <c r="I40" s="10">
        <v>2286732</v>
      </c>
      <c r="J40" s="10">
        <v>2426363</v>
      </c>
      <c r="K40" s="36">
        <f t="shared" si="14"/>
        <v>0.9424525514113099</v>
      </c>
      <c r="L40" s="17">
        <f t="shared" si="13"/>
        <v>3239533</v>
      </c>
      <c r="M40" s="17">
        <f t="shared" si="13"/>
        <v>3335247</v>
      </c>
      <c r="N40" s="31">
        <f t="shared" si="4"/>
        <v>0.9713022753637137</v>
      </c>
    </row>
    <row r="41" spans="1:14" ht="16.5" customHeight="1">
      <c r="A41" s="15" t="s">
        <v>22</v>
      </c>
      <c r="B41" s="7">
        <v>37</v>
      </c>
      <c r="C41" s="10">
        <v>2723767</v>
      </c>
      <c r="D41" s="18">
        <v>3219830</v>
      </c>
      <c r="E41" s="31">
        <f t="shared" si="1"/>
        <v>0.8459350338371902</v>
      </c>
      <c r="F41" s="28">
        <v>0</v>
      </c>
      <c r="G41" s="10">
        <v>0</v>
      </c>
      <c r="H41" s="13" t="str">
        <f>IF(OR(F41=0,G41=0),"　　－　　",ROUND(F41/G41*100,1))</f>
        <v>　　－　　</v>
      </c>
      <c r="I41" s="10">
        <v>191163</v>
      </c>
      <c r="J41" s="10">
        <v>104248</v>
      </c>
      <c r="K41" s="36">
        <f t="shared" si="14"/>
        <v>1.8337330212570024</v>
      </c>
      <c r="L41" s="17">
        <f t="shared" si="13"/>
        <v>2914930</v>
      </c>
      <c r="M41" s="17">
        <f t="shared" si="13"/>
        <v>3324078</v>
      </c>
      <c r="N41" s="31">
        <f t="shared" si="4"/>
        <v>0.876913838965271</v>
      </c>
    </row>
    <row r="42" spans="1:14" ht="16.5" customHeight="1">
      <c r="A42" s="15" t="s">
        <v>21</v>
      </c>
      <c r="B42" s="7">
        <v>35</v>
      </c>
      <c r="C42" s="10">
        <v>2395613</v>
      </c>
      <c r="D42" s="18">
        <v>2565542</v>
      </c>
      <c r="E42" s="31">
        <f t="shared" si="1"/>
        <v>0.9337648730755529</v>
      </c>
      <c r="F42" s="28">
        <v>0</v>
      </c>
      <c r="G42" s="10">
        <v>0</v>
      </c>
      <c r="H42" s="13" t="str">
        <f t="shared" si="12"/>
        <v>　　－　　</v>
      </c>
      <c r="I42" s="10">
        <v>200444</v>
      </c>
      <c r="J42" s="10">
        <v>322178</v>
      </c>
      <c r="K42" s="36">
        <f t="shared" si="14"/>
        <v>0.6221529713388251</v>
      </c>
      <c r="L42" s="17">
        <f aca="true" t="shared" si="15" ref="L42:M45">+C42+F42+I42</f>
        <v>2596057</v>
      </c>
      <c r="M42" s="17">
        <f t="shared" si="15"/>
        <v>2887720</v>
      </c>
      <c r="N42" s="31">
        <f t="shared" si="4"/>
        <v>0.8989988641558045</v>
      </c>
    </row>
    <row r="43" spans="1:14" ht="16.5" customHeight="1">
      <c r="A43" s="15" t="s">
        <v>28</v>
      </c>
      <c r="B43" s="7">
        <v>45</v>
      </c>
      <c r="C43" s="10">
        <v>253222</v>
      </c>
      <c r="D43" s="18">
        <v>240516</v>
      </c>
      <c r="E43" s="31">
        <f t="shared" si="1"/>
        <v>1.052828086281162</v>
      </c>
      <c r="F43" s="28">
        <v>10788</v>
      </c>
      <c r="G43" s="10">
        <v>6830</v>
      </c>
      <c r="H43" s="35">
        <f>SUM(F43/G43)</f>
        <v>1.579502196193265</v>
      </c>
      <c r="I43" s="10">
        <v>2090498</v>
      </c>
      <c r="J43" s="10">
        <v>1873481</v>
      </c>
      <c r="K43" s="36">
        <f t="shared" si="14"/>
        <v>1.1158362428015016</v>
      </c>
      <c r="L43" s="17">
        <f t="shared" si="15"/>
        <v>2354508</v>
      </c>
      <c r="M43" s="17">
        <f t="shared" si="15"/>
        <v>2120827</v>
      </c>
      <c r="N43" s="31">
        <f t="shared" si="4"/>
        <v>1.1101839046749216</v>
      </c>
    </row>
    <row r="44" spans="1:14" ht="16.5" customHeight="1">
      <c r="A44" s="15" t="s">
        <v>43</v>
      </c>
      <c r="B44" s="7">
        <v>39</v>
      </c>
      <c r="C44" s="10">
        <v>366821</v>
      </c>
      <c r="D44" s="18">
        <v>414378</v>
      </c>
      <c r="E44" s="31">
        <f t="shared" si="1"/>
        <v>0.8852328067609767</v>
      </c>
      <c r="F44" s="28">
        <v>0</v>
      </c>
      <c r="G44" s="10">
        <v>0</v>
      </c>
      <c r="H44" s="13" t="str">
        <f t="shared" si="12"/>
        <v>　　－　　</v>
      </c>
      <c r="I44" s="10">
        <v>1403618</v>
      </c>
      <c r="J44" s="10">
        <v>1459644</v>
      </c>
      <c r="K44" s="36">
        <f t="shared" si="14"/>
        <v>0.9616166681738835</v>
      </c>
      <c r="L44" s="17">
        <f t="shared" si="15"/>
        <v>1770439</v>
      </c>
      <c r="M44" s="17">
        <f t="shared" si="15"/>
        <v>1874022</v>
      </c>
      <c r="N44" s="31">
        <f t="shared" si="4"/>
        <v>0.9447269028858786</v>
      </c>
    </row>
    <row r="45" spans="1:14" ht="16.5" customHeight="1">
      <c r="A45" s="15" t="s">
        <v>25</v>
      </c>
      <c r="B45" s="7">
        <v>42</v>
      </c>
      <c r="C45" s="10">
        <v>2801619</v>
      </c>
      <c r="D45" s="18">
        <v>2226065</v>
      </c>
      <c r="E45" s="31">
        <f t="shared" si="1"/>
        <v>1.2585521986105528</v>
      </c>
      <c r="F45" s="28">
        <v>0</v>
      </c>
      <c r="G45" s="10">
        <v>0</v>
      </c>
      <c r="H45" s="13" t="str">
        <f aca="true" t="shared" si="16" ref="H45:H52">IF(OR(F45=0,G45=0),"　　－　　",ROUND(F45/G45*100,1))</f>
        <v>　　－　　</v>
      </c>
      <c r="I45" s="10">
        <v>0</v>
      </c>
      <c r="J45" s="10">
        <v>0</v>
      </c>
      <c r="K45" s="14" t="str">
        <f>IF(OR(I45=0,J45=0),"　　－　　",ROUND(I45/J45*100,1))</f>
        <v>　　－　　</v>
      </c>
      <c r="L45" s="17">
        <f t="shared" si="15"/>
        <v>2801619</v>
      </c>
      <c r="M45" s="17">
        <f t="shared" si="15"/>
        <v>2226065</v>
      </c>
      <c r="N45" s="31">
        <f t="shared" si="4"/>
        <v>1.2585521986105528</v>
      </c>
    </row>
    <row r="46" spans="1:14" ht="16.5" customHeight="1">
      <c r="A46" s="15" t="s">
        <v>24</v>
      </c>
      <c r="B46" s="7">
        <v>41</v>
      </c>
      <c r="C46" s="10">
        <v>1872024</v>
      </c>
      <c r="D46" s="18">
        <v>2015469</v>
      </c>
      <c r="E46" s="31">
        <f t="shared" si="1"/>
        <v>0.9288279799887768</v>
      </c>
      <c r="F46" s="28">
        <v>0</v>
      </c>
      <c r="G46" s="10">
        <v>10037</v>
      </c>
      <c r="H46" s="13" t="str">
        <f t="shared" si="16"/>
        <v>　　－　　</v>
      </c>
      <c r="I46" s="10">
        <v>47108</v>
      </c>
      <c r="J46" s="10">
        <v>67735</v>
      </c>
      <c r="K46" s="31">
        <f aca="true" t="shared" si="17" ref="K46:K56">SUM(I46/J46)</f>
        <v>0.6954750129179892</v>
      </c>
      <c r="L46" s="17">
        <f>+C46+F46+I46</f>
        <v>1919132</v>
      </c>
      <c r="M46" s="17">
        <f>+D46+G46+J46</f>
        <v>2093241</v>
      </c>
      <c r="N46" s="31">
        <f t="shared" si="4"/>
        <v>0.9168232420442749</v>
      </c>
    </row>
    <row r="47" spans="1:14" ht="16.5" customHeight="1">
      <c r="A47" s="11" t="s">
        <v>8</v>
      </c>
      <c r="B47" s="12">
        <v>11</v>
      </c>
      <c r="C47" s="10">
        <v>0</v>
      </c>
      <c r="D47" s="18">
        <v>2046881</v>
      </c>
      <c r="E47" s="31">
        <f t="shared" si="1"/>
        <v>0</v>
      </c>
      <c r="F47" s="28">
        <v>0</v>
      </c>
      <c r="G47" s="10">
        <v>1290</v>
      </c>
      <c r="H47" s="13" t="str">
        <f t="shared" si="16"/>
        <v>　　－　　</v>
      </c>
      <c r="I47" s="10">
        <v>1915791</v>
      </c>
      <c r="J47" s="10">
        <v>11984449</v>
      </c>
      <c r="K47" s="34">
        <f t="shared" si="17"/>
        <v>0.15985641058675287</v>
      </c>
      <c r="L47" s="12">
        <f>+C47+F47+I47</f>
        <v>1915791</v>
      </c>
      <c r="M47" s="12">
        <f>+D47+G47+J47</f>
        <v>14032620</v>
      </c>
      <c r="N47" s="31">
        <f t="shared" si="4"/>
        <v>0.13652411310218618</v>
      </c>
    </row>
    <row r="48" spans="1:14" ht="16.5" customHeight="1">
      <c r="A48" s="15" t="s">
        <v>44</v>
      </c>
      <c r="B48" s="7">
        <v>43</v>
      </c>
      <c r="C48" s="10">
        <v>1618075</v>
      </c>
      <c r="D48" s="18">
        <v>2001870</v>
      </c>
      <c r="E48" s="31">
        <f t="shared" si="1"/>
        <v>0.8082817565576186</v>
      </c>
      <c r="F48" s="28">
        <v>0</v>
      </c>
      <c r="G48" s="10">
        <v>0</v>
      </c>
      <c r="H48" s="13" t="str">
        <f t="shared" si="16"/>
        <v>　　－　　</v>
      </c>
      <c r="I48" s="10">
        <v>51</v>
      </c>
      <c r="J48" s="10">
        <v>151</v>
      </c>
      <c r="K48" s="31">
        <f t="shared" si="17"/>
        <v>0.33774834437086093</v>
      </c>
      <c r="L48" s="17">
        <f aca="true" t="shared" si="18" ref="L48:M50">+C48+F48+I48</f>
        <v>1618126</v>
      </c>
      <c r="M48" s="17">
        <f t="shared" si="18"/>
        <v>2002021</v>
      </c>
      <c r="N48" s="31">
        <f t="shared" si="4"/>
        <v>0.808246267147048</v>
      </c>
    </row>
    <row r="49" spans="1:14" ht="16.5" customHeight="1">
      <c r="A49" s="15" t="s">
        <v>29</v>
      </c>
      <c r="B49" s="15">
        <v>48</v>
      </c>
      <c r="C49" s="18">
        <v>712835</v>
      </c>
      <c r="D49" s="18">
        <v>398123</v>
      </c>
      <c r="E49" s="31">
        <f t="shared" si="1"/>
        <v>1.790489371375178</v>
      </c>
      <c r="F49" s="22">
        <v>94019</v>
      </c>
      <c r="G49" s="18">
        <v>0</v>
      </c>
      <c r="H49" s="13" t="str">
        <f t="shared" si="16"/>
        <v>　　－　　</v>
      </c>
      <c r="I49" s="18">
        <v>991347</v>
      </c>
      <c r="J49" s="18">
        <v>1002262</v>
      </c>
      <c r="K49" s="31">
        <f t="shared" si="17"/>
        <v>0.9891096340078742</v>
      </c>
      <c r="L49" s="17">
        <f t="shared" si="18"/>
        <v>1798201</v>
      </c>
      <c r="M49" s="17">
        <f t="shared" si="18"/>
        <v>1400385</v>
      </c>
      <c r="N49" s="31">
        <f t="shared" si="4"/>
        <v>1.2840761647689742</v>
      </c>
    </row>
    <row r="50" spans="1:14" ht="16.5" customHeight="1">
      <c r="A50" s="15" t="s">
        <v>26</v>
      </c>
      <c r="B50" s="7">
        <v>44</v>
      </c>
      <c r="C50" s="10">
        <v>1320612</v>
      </c>
      <c r="D50" s="18">
        <v>1300581</v>
      </c>
      <c r="E50" s="31">
        <f t="shared" si="1"/>
        <v>1.015401578217735</v>
      </c>
      <c r="F50" s="28">
        <v>0</v>
      </c>
      <c r="G50" s="10">
        <v>0</v>
      </c>
      <c r="H50" s="13" t="str">
        <f t="shared" si="16"/>
        <v>　　－　　</v>
      </c>
      <c r="I50" s="10">
        <v>374289</v>
      </c>
      <c r="J50" s="10">
        <v>377069</v>
      </c>
      <c r="K50" s="31">
        <f t="shared" si="17"/>
        <v>0.992627344067001</v>
      </c>
      <c r="L50" s="17">
        <f t="shared" si="18"/>
        <v>1694901</v>
      </c>
      <c r="M50" s="17">
        <f t="shared" si="18"/>
        <v>1677650</v>
      </c>
      <c r="N50" s="31">
        <f t="shared" si="4"/>
        <v>1.0102828361100349</v>
      </c>
    </row>
    <row r="51" spans="1:14" ht="16.5" customHeight="1">
      <c r="A51" s="15" t="s">
        <v>27</v>
      </c>
      <c r="B51" s="7">
        <v>46</v>
      </c>
      <c r="C51" s="10">
        <v>375669</v>
      </c>
      <c r="D51" s="18">
        <v>484983</v>
      </c>
      <c r="E51" s="31">
        <f t="shared" si="1"/>
        <v>0.774602408744224</v>
      </c>
      <c r="F51" s="28">
        <v>0</v>
      </c>
      <c r="G51" s="10">
        <v>0</v>
      </c>
      <c r="H51" s="13" t="str">
        <f t="shared" si="16"/>
        <v>　　－　　</v>
      </c>
      <c r="I51" s="10">
        <v>1209036</v>
      </c>
      <c r="J51" s="10">
        <v>1286313</v>
      </c>
      <c r="K51" s="31">
        <f t="shared" si="17"/>
        <v>0.9399236422239378</v>
      </c>
      <c r="L51" s="17">
        <f aca="true" t="shared" si="19" ref="L51:M54">+C51+F51+I51</f>
        <v>1584705</v>
      </c>
      <c r="M51" s="17">
        <f t="shared" si="19"/>
        <v>1771296</v>
      </c>
      <c r="N51" s="31">
        <f t="shared" si="4"/>
        <v>0.8946584873448593</v>
      </c>
    </row>
    <row r="52" spans="1:14" ht="16.5" customHeight="1">
      <c r="A52" s="15" t="s">
        <v>45</v>
      </c>
      <c r="B52" s="7">
        <v>47</v>
      </c>
      <c r="C52" s="10">
        <v>707068</v>
      </c>
      <c r="D52" s="18">
        <v>827977</v>
      </c>
      <c r="E52" s="31">
        <f t="shared" si="1"/>
        <v>0.853970581308418</v>
      </c>
      <c r="F52" s="28">
        <v>0</v>
      </c>
      <c r="G52" s="10">
        <v>0</v>
      </c>
      <c r="H52" s="13" t="str">
        <f t="shared" si="16"/>
        <v>　　－　　</v>
      </c>
      <c r="I52" s="10">
        <v>673737</v>
      </c>
      <c r="J52" s="10">
        <v>693747</v>
      </c>
      <c r="K52" s="31">
        <f t="shared" si="17"/>
        <v>0.9711566320286791</v>
      </c>
      <c r="L52" s="17">
        <f t="shared" si="19"/>
        <v>1380805</v>
      </c>
      <c r="M52" s="17">
        <f t="shared" si="19"/>
        <v>1521724</v>
      </c>
      <c r="N52" s="31">
        <f t="shared" si="4"/>
        <v>0.9073951649576402</v>
      </c>
    </row>
    <row r="53" spans="1:14" ht="16.5" customHeight="1">
      <c r="A53" s="15" t="s">
        <v>30</v>
      </c>
      <c r="B53" s="7">
        <v>49</v>
      </c>
      <c r="C53" s="10">
        <v>953342</v>
      </c>
      <c r="D53" s="18">
        <v>926994</v>
      </c>
      <c r="E53" s="31">
        <f t="shared" si="1"/>
        <v>1.0284230534393966</v>
      </c>
      <c r="F53" s="28">
        <v>11763</v>
      </c>
      <c r="G53" s="10">
        <v>14476</v>
      </c>
      <c r="H53" s="35">
        <f>SUM(F53/G53)</f>
        <v>0.8125863498203924</v>
      </c>
      <c r="I53" s="10">
        <v>390494</v>
      </c>
      <c r="J53" s="10">
        <v>429823</v>
      </c>
      <c r="K53" s="31">
        <f t="shared" si="17"/>
        <v>0.908499545161613</v>
      </c>
      <c r="L53" s="17">
        <f t="shared" si="19"/>
        <v>1355599</v>
      </c>
      <c r="M53" s="17">
        <f t="shared" si="19"/>
        <v>1371293</v>
      </c>
      <c r="N53" s="31">
        <f t="shared" si="4"/>
        <v>0.9885553269797192</v>
      </c>
    </row>
    <row r="54" spans="1:14" ht="16.5" customHeight="1">
      <c r="A54" s="15" t="s">
        <v>31</v>
      </c>
      <c r="B54" s="7">
        <v>50</v>
      </c>
      <c r="C54" s="10">
        <v>121698</v>
      </c>
      <c r="D54" s="18">
        <v>141507</v>
      </c>
      <c r="E54" s="32">
        <f t="shared" si="1"/>
        <v>0.8600139922406665</v>
      </c>
      <c r="F54" s="28">
        <v>0</v>
      </c>
      <c r="G54" s="10">
        <v>0</v>
      </c>
      <c r="H54" s="13" t="str">
        <f>IF(OR(F54=0,G54=0),"　　－　　",ROUND(F54/G54*100,1))</f>
        <v>　　－　　</v>
      </c>
      <c r="I54" s="10">
        <v>852009</v>
      </c>
      <c r="J54" s="10">
        <v>903030</v>
      </c>
      <c r="K54" s="31">
        <f t="shared" si="17"/>
        <v>0.9435002159396698</v>
      </c>
      <c r="L54" s="17">
        <f t="shared" si="19"/>
        <v>973707</v>
      </c>
      <c r="M54" s="17">
        <f t="shared" si="19"/>
        <v>1044537</v>
      </c>
      <c r="N54" s="31">
        <f t="shared" si="4"/>
        <v>0.9321900516688255</v>
      </c>
    </row>
    <row r="55" spans="1:14" ht="15" customHeight="1">
      <c r="A55" s="19" t="s">
        <v>58</v>
      </c>
      <c r="B55" s="25"/>
      <c r="C55" s="20">
        <f>SUM(C30:C54)</f>
        <v>31690518</v>
      </c>
      <c r="D55" s="27">
        <f>SUM(D30:D54)</f>
        <v>36922176</v>
      </c>
      <c r="E55" s="33">
        <f t="shared" si="1"/>
        <v>0.8583058051616459</v>
      </c>
      <c r="F55" s="29">
        <f>SUM(F30:F54)</f>
        <v>272006</v>
      </c>
      <c r="G55" s="20">
        <f>SUM(G30:G54)</f>
        <v>84831</v>
      </c>
      <c r="H55" s="33">
        <f>SUM(F55/G55)</f>
        <v>3.2064457568577525</v>
      </c>
      <c r="I55" s="20">
        <f>SUM(I30:I54)</f>
        <v>29610213</v>
      </c>
      <c r="J55" s="20">
        <f>SUM(J30:J54)</f>
        <v>41531439</v>
      </c>
      <c r="K55" s="33">
        <f t="shared" si="17"/>
        <v>0.7129589947509404</v>
      </c>
      <c r="L55" s="20">
        <f>SUM(L30:L54)</f>
        <v>61572737</v>
      </c>
      <c r="M55" s="20">
        <f>SUM(M30:M54)</f>
        <v>78538446</v>
      </c>
      <c r="N55" s="33">
        <f t="shared" si="4"/>
        <v>0.7839821149504282</v>
      </c>
    </row>
    <row r="56" spans="1:16" ht="15.75" customHeight="1">
      <c r="A56" s="19" t="s">
        <v>59</v>
      </c>
      <c r="B56" s="25"/>
      <c r="C56" s="20">
        <f>C29+C55</f>
        <v>210588965</v>
      </c>
      <c r="D56" s="27">
        <f>D29+D55</f>
        <v>239126907</v>
      </c>
      <c r="E56" s="33">
        <f t="shared" si="1"/>
        <v>0.8806577546708284</v>
      </c>
      <c r="F56" s="29">
        <f>F29+F55</f>
        <v>4569438</v>
      </c>
      <c r="G56" s="20">
        <f>G29+G55</f>
        <v>2310639</v>
      </c>
      <c r="H56" s="33">
        <f>SUM(F56/G56)</f>
        <v>1.9775646477013502</v>
      </c>
      <c r="I56" s="20">
        <f>I29+I55</f>
        <v>318377672</v>
      </c>
      <c r="J56" s="20">
        <f>J29+J55</f>
        <v>334728569</v>
      </c>
      <c r="K56" s="33">
        <f t="shared" si="17"/>
        <v>0.9511517733641672</v>
      </c>
      <c r="L56" s="20">
        <f>L29+L55</f>
        <v>533536075</v>
      </c>
      <c r="M56" s="20">
        <f>M29+M55</f>
        <v>576166115</v>
      </c>
      <c r="N56" s="33">
        <f t="shared" si="4"/>
        <v>0.9260108519224529</v>
      </c>
      <c r="O56" s="3"/>
      <c r="P56" s="1"/>
    </row>
  </sheetData>
  <sheetProtection sheet="1" objects="1" scenarios="1"/>
  <mergeCells count="1">
    <mergeCell ref="A2:A3"/>
  </mergeCells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wings</cp:lastModifiedBy>
  <cp:lastPrinted>2002-09-06T07:05:09Z</cp:lastPrinted>
  <dcterms:created xsi:type="dcterms:W3CDTF">1996-06-11T08:18:54Z</dcterms:created>
  <dcterms:modified xsi:type="dcterms:W3CDTF">2002-09-06T07:06:57Z</dcterms:modified>
  <cp:category/>
  <cp:version/>
  <cp:contentType/>
  <cp:contentStatus/>
</cp:coreProperties>
</file>