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7800" windowHeight="12720" activeTab="0"/>
  </bookViews>
  <sheets>
    <sheet name="0206" sheetId="1" r:id="rId1"/>
  </sheets>
  <definedNames/>
  <calcPr fullCalcOnLoad="1"/>
</workbook>
</file>

<file path=xl/sharedStrings.xml><?xml version="1.0" encoding="utf-8"?>
<sst xmlns="http://schemas.openxmlformats.org/spreadsheetml/2006/main" count="98" uniqueCount="62">
  <si>
    <t>（千円）</t>
  </si>
  <si>
    <t>海　外　旅　行</t>
  </si>
  <si>
    <t>外　国　人　旅　行</t>
  </si>
  <si>
    <t>国　内　旅　行</t>
  </si>
  <si>
    <t>合　　　　　　計</t>
  </si>
  <si>
    <t>前年比</t>
  </si>
  <si>
    <t>ＪＴＢ</t>
  </si>
  <si>
    <t>近畿日本ツーリスト</t>
  </si>
  <si>
    <t>日本旅行</t>
  </si>
  <si>
    <t>阪急交通社</t>
  </si>
  <si>
    <t>ＪＴＢトラベランド</t>
  </si>
  <si>
    <t>エイチ・アイ・エス</t>
  </si>
  <si>
    <t>-</t>
  </si>
  <si>
    <t>日本通運</t>
  </si>
  <si>
    <t>名鉄観光サービス</t>
  </si>
  <si>
    <t>農協観光</t>
  </si>
  <si>
    <t>ｼﾞｬﾊﾟﾝﾂｱｰｼｽﾃﾑ</t>
  </si>
  <si>
    <t>全日空トラベル</t>
  </si>
  <si>
    <t>タビックスジャパン</t>
  </si>
  <si>
    <t>東武トラベル</t>
  </si>
  <si>
    <t>西鉄旅行</t>
  </si>
  <si>
    <t>小　　　計</t>
  </si>
  <si>
    <t>ビッグホリデー</t>
  </si>
  <si>
    <t>阪神電気鉄道</t>
  </si>
  <si>
    <t>ﾆｭｰ･ｵﾘｴﾝﾄ･ｴｷｽﾌﾟﾚｽ</t>
  </si>
  <si>
    <t>ﾄﾗﾍﾞﾙﾌﾟﾗｻﾞｲﾝﾀｰﾅｼｮﾅﾙ</t>
  </si>
  <si>
    <t>新日本トラベル</t>
  </si>
  <si>
    <t>京成トラベルサービス</t>
  </si>
  <si>
    <t>トラベル日本</t>
  </si>
  <si>
    <t>日立トラベルビューロー</t>
  </si>
  <si>
    <t>三交旅行</t>
  </si>
  <si>
    <t>合　　　計</t>
  </si>
  <si>
    <t>会　社　名</t>
  </si>
  <si>
    <t>北海道旅客鉄道</t>
  </si>
  <si>
    <t>東急観光</t>
  </si>
  <si>
    <t>ジャルパック</t>
  </si>
  <si>
    <t>読売旅行</t>
  </si>
  <si>
    <t>JTBワールド西日本</t>
  </si>
  <si>
    <t>日新航空サービス</t>
  </si>
  <si>
    <t>ジャスナイスウイング</t>
  </si>
  <si>
    <t>JR東海ツアーズ</t>
  </si>
  <si>
    <t>全日空スカイホリデー</t>
  </si>
  <si>
    <t>ﾊﾟｼﾌｨｯｸﾂｱｰｼｽﾃﾑｽﾞ</t>
  </si>
  <si>
    <t>JTBワールド</t>
  </si>
  <si>
    <t>南海国際旅行</t>
  </si>
  <si>
    <t>京阪交通社</t>
  </si>
  <si>
    <t>全日空ワールド</t>
  </si>
  <si>
    <t>京王観光</t>
  </si>
  <si>
    <t>九州旅客鉄道</t>
  </si>
  <si>
    <t>エムオーツーリスト</t>
  </si>
  <si>
    <t>郵船トラベル</t>
  </si>
  <si>
    <t>R&amp;Cツアーズ</t>
  </si>
  <si>
    <t>ダイエーオーエムシー</t>
  </si>
  <si>
    <t>小田急トラベルサービス</t>
  </si>
  <si>
    <t>内外航空サービス</t>
  </si>
  <si>
    <t>沖縄ツーリスト</t>
  </si>
  <si>
    <t>北海道ツアーシステム</t>
  </si>
  <si>
    <t>西日本旅客鉄道</t>
  </si>
  <si>
    <t>東日観光</t>
  </si>
  <si>
    <t>芙蓉航空サービス</t>
  </si>
  <si>
    <t>-</t>
  </si>
  <si>
    <t>主要旅行業者の2002年6月旅行取扱状況速報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</si>
</sst>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m\-yy"/>
  </numFmts>
  <fonts count="9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4"/>
      <name val="Osaka"/>
      <family val="0"/>
    </font>
    <font>
      <sz val="10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3" fontId="0" fillId="0" borderId="1" xfId="0" applyNumberFormat="1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3" fontId="0" fillId="0" borderId="3" xfId="0" applyNumberFormat="1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55" fontId="0" fillId="0" borderId="5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176" fontId="0" fillId="0" borderId="5" xfId="0" applyNumberFormat="1" applyFont="1" applyFill="1" applyBorder="1" applyAlignment="1">
      <alignment/>
    </xf>
    <xf numFmtId="176" fontId="0" fillId="0" borderId="5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176" fontId="0" fillId="0" borderId="6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/>
    </xf>
    <xf numFmtId="176" fontId="0" fillId="0" borderId="8" xfId="0" applyNumberFormat="1" applyFont="1" applyFill="1" applyBorder="1" applyAlignment="1">
      <alignment/>
    </xf>
    <xf numFmtId="176" fontId="0" fillId="0" borderId="9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6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176" fontId="5" fillId="0" borderId="5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8" sqref="F28"/>
    </sheetView>
  </sheetViews>
  <sheetFormatPr defaultColWidth="11.19921875" defaultRowHeight="15"/>
  <cols>
    <col min="1" max="1" width="17.3984375" style="4" customWidth="1"/>
    <col min="2" max="3" width="11.09765625" style="4" customWidth="1"/>
    <col min="4" max="4" width="6.59765625" style="4" customWidth="1"/>
    <col min="5" max="6" width="9.5" style="4" customWidth="1"/>
    <col min="7" max="7" width="7" style="4" customWidth="1"/>
    <col min="8" max="8" width="11.09765625" style="4" bestFit="1" customWidth="1"/>
    <col min="9" max="9" width="11.09765625" style="4" customWidth="1"/>
    <col min="10" max="10" width="6.59765625" style="4" customWidth="1"/>
    <col min="11" max="12" width="11.09765625" style="4" customWidth="1"/>
    <col min="13" max="13" width="6.59765625" style="4" customWidth="1"/>
    <col min="14" max="16384" width="10.59765625" style="4" customWidth="1"/>
  </cols>
  <sheetData>
    <row r="1" spans="1:13" ht="18.75">
      <c r="A1" s="1" t="s">
        <v>61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3" t="s">
        <v>0</v>
      </c>
    </row>
    <row r="2" spans="1:13" ht="15.75">
      <c r="A2" s="38" t="s">
        <v>32</v>
      </c>
      <c r="B2" s="5" t="s">
        <v>1</v>
      </c>
      <c r="C2" s="6"/>
      <c r="D2" s="5"/>
      <c r="E2" s="7" t="s">
        <v>2</v>
      </c>
      <c r="F2" s="6"/>
      <c r="G2" s="8"/>
      <c r="H2" s="9" t="s">
        <v>3</v>
      </c>
      <c r="I2" s="6"/>
      <c r="J2" s="8"/>
      <c r="K2" s="9" t="s">
        <v>4</v>
      </c>
      <c r="L2" s="6"/>
      <c r="M2" s="10"/>
    </row>
    <row r="3" spans="1:13" ht="15.75">
      <c r="A3" s="39"/>
      <c r="B3" s="11">
        <v>35946</v>
      </c>
      <c r="C3" s="11">
        <v>35581</v>
      </c>
      <c r="D3" s="12" t="s">
        <v>5</v>
      </c>
      <c r="E3" s="11">
        <v>35946</v>
      </c>
      <c r="F3" s="11">
        <v>35581</v>
      </c>
      <c r="G3" s="12" t="s">
        <v>5</v>
      </c>
      <c r="H3" s="11">
        <v>35946</v>
      </c>
      <c r="I3" s="11">
        <v>35581</v>
      </c>
      <c r="J3" s="12" t="s">
        <v>5</v>
      </c>
      <c r="K3" s="11">
        <v>35946</v>
      </c>
      <c r="L3" s="11">
        <v>35581</v>
      </c>
      <c r="M3" s="12" t="s">
        <v>5</v>
      </c>
    </row>
    <row r="4" spans="1:13" ht="15.75">
      <c r="A4" s="13" t="s">
        <v>6</v>
      </c>
      <c r="B4" s="14">
        <v>36669977</v>
      </c>
      <c r="C4" s="14">
        <v>43370300</v>
      </c>
      <c r="D4" s="15">
        <f aca="true" t="shared" si="0" ref="D4:D35">SUM(B4/C4)</f>
        <v>0.8455089542843836</v>
      </c>
      <c r="E4" s="14">
        <v>3898768</v>
      </c>
      <c r="F4" s="14">
        <v>893803</v>
      </c>
      <c r="G4" s="15">
        <f aca="true" t="shared" si="1" ref="G4:G9">SUM(E4/F4)</f>
        <v>4.3619992324930665</v>
      </c>
      <c r="H4" s="14">
        <v>68722321</v>
      </c>
      <c r="I4" s="14">
        <v>72235968</v>
      </c>
      <c r="J4" s="15">
        <f aca="true" t="shared" si="2" ref="J4:J12">SUM(H4/I4)</f>
        <v>0.9513587607769027</v>
      </c>
      <c r="K4" s="14">
        <f aca="true" t="shared" si="3" ref="K4:K28">SUM(B4+E4+H4)</f>
        <v>109291066</v>
      </c>
      <c r="L4" s="14">
        <f aca="true" t="shared" si="4" ref="L4:L28">SUM(C4+F4+I4)</f>
        <v>116500071</v>
      </c>
      <c r="M4" s="15">
        <f aca="true" t="shared" si="5" ref="M4:M35">SUM(K4/L4)</f>
        <v>0.938120166467538</v>
      </c>
    </row>
    <row r="5" spans="1:13" ht="15.75">
      <c r="A5" s="13" t="s">
        <v>7</v>
      </c>
      <c r="B5" s="14">
        <v>20229738</v>
      </c>
      <c r="C5" s="14">
        <v>27972766</v>
      </c>
      <c r="D5" s="15">
        <f t="shared" si="0"/>
        <v>0.7231940523865248</v>
      </c>
      <c r="E5" s="14">
        <v>1261669</v>
      </c>
      <c r="F5" s="14">
        <v>564093</v>
      </c>
      <c r="G5" s="15">
        <f t="shared" si="1"/>
        <v>2.236632966549842</v>
      </c>
      <c r="H5" s="14">
        <v>37010972</v>
      </c>
      <c r="I5" s="14">
        <v>39372419</v>
      </c>
      <c r="J5" s="15">
        <f t="shared" si="2"/>
        <v>0.9400228114000311</v>
      </c>
      <c r="K5" s="14">
        <f t="shared" si="3"/>
        <v>58502379</v>
      </c>
      <c r="L5" s="14">
        <f t="shared" si="4"/>
        <v>67909278</v>
      </c>
      <c r="M5" s="15">
        <f t="shared" si="5"/>
        <v>0.861478441870638</v>
      </c>
    </row>
    <row r="6" spans="1:13" ht="15.75">
      <c r="A6" s="13" t="s">
        <v>8</v>
      </c>
      <c r="B6" s="14">
        <v>12246990</v>
      </c>
      <c r="C6" s="14">
        <v>13675111</v>
      </c>
      <c r="D6" s="15">
        <f t="shared" si="0"/>
        <v>0.8955678677854974</v>
      </c>
      <c r="E6" s="14">
        <v>653275</v>
      </c>
      <c r="F6" s="14">
        <v>344447</v>
      </c>
      <c r="G6" s="15">
        <f t="shared" si="1"/>
        <v>1.8965907672297915</v>
      </c>
      <c r="H6" s="14">
        <v>24670179</v>
      </c>
      <c r="I6" s="14">
        <v>25525461</v>
      </c>
      <c r="J6" s="15">
        <f t="shared" si="2"/>
        <v>0.9664929851805615</v>
      </c>
      <c r="K6" s="14">
        <f t="shared" si="3"/>
        <v>37570444</v>
      </c>
      <c r="L6" s="14">
        <f t="shared" si="4"/>
        <v>39545019</v>
      </c>
      <c r="M6" s="15">
        <f t="shared" si="5"/>
        <v>0.9500676684464356</v>
      </c>
    </row>
    <row r="7" spans="1:13" ht="15.75">
      <c r="A7" s="13" t="s">
        <v>9</v>
      </c>
      <c r="B7" s="14">
        <v>21905303</v>
      </c>
      <c r="C7" s="14">
        <v>22760439</v>
      </c>
      <c r="D7" s="15">
        <f t="shared" si="0"/>
        <v>0.9624288441888138</v>
      </c>
      <c r="E7" s="14">
        <v>75306</v>
      </c>
      <c r="F7" s="14">
        <v>66133</v>
      </c>
      <c r="G7" s="15">
        <f t="shared" si="1"/>
        <v>1.1387053362164123</v>
      </c>
      <c r="H7" s="14">
        <v>9113140</v>
      </c>
      <c r="I7" s="14">
        <v>9410209</v>
      </c>
      <c r="J7" s="15">
        <f t="shared" si="2"/>
        <v>0.9684312006247683</v>
      </c>
      <c r="K7" s="14">
        <f t="shared" si="3"/>
        <v>31093749</v>
      </c>
      <c r="L7" s="14">
        <f t="shared" si="4"/>
        <v>32236781</v>
      </c>
      <c r="M7" s="15">
        <f t="shared" si="5"/>
        <v>0.9645426136064889</v>
      </c>
    </row>
    <row r="8" spans="1:13" ht="15.75">
      <c r="A8" s="13" t="s">
        <v>10</v>
      </c>
      <c r="B8" s="14">
        <v>3941149</v>
      </c>
      <c r="C8" s="14">
        <v>4565049</v>
      </c>
      <c r="D8" s="15">
        <f t="shared" si="0"/>
        <v>0.8633311493480136</v>
      </c>
      <c r="E8" s="14">
        <v>2810</v>
      </c>
      <c r="F8" s="14">
        <v>2504</v>
      </c>
      <c r="G8" s="15">
        <f t="shared" si="1"/>
        <v>1.1222044728434504</v>
      </c>
      <c r="H8" s="14">
        <v>11560643</v>
      </c>
      <c r="I8" s="14">
        <v>12142601</v>
      </c>
      <c r="J8" s="15">
        <f t="shared" si="2"/>
        <v>0.9520730360818082</v>
      </c>
      <c r="K8" s="14">
        <f t="shared" si="3"/>
        <v>15504602</v>
      </c>
      <c r="L8" s="14">
        <f t="shared" si="4"/>
        <v>16710154</v>
      </c>
      <c r="M8" s="15">
        <f t="shared" si="5"/>
        <v>0.9278551232980857</v>
      </c>
    </row>
    <row r="9" spans="1:13" ht="15.75">
      <c r="A9" s="13" t="s">
        <v>34</v>
      </c>
      <c r="B9" s="14">
        <v>4946627</v>
      </c>
      <c r="C9" s="14">
        <v>7282360</v>
      </c>
      <c r="D9" s="15">
        <f t="shared" si="0"/>
        <v>0.6792615306027167</v>
      </c>
      <c r="E9" s="14">
        <v>233734</v>
      </c>
      <c r="F9" s="14">
        <v>369466</v>
      </c>
      <c r="G9" s="15">
        <f t="shared" si="1"/>
        <v>0.6326265475036945</v>
      </c>
      <c r="H9" s="14">
        <v>12137454</v>
      </c>
      <c r="I9" s="14">
        <v>16164667</v>
      </c>
      <c r="J9" s="15">
        <f t="shared" si="2"/>
        <v>0.750863225329665</v>
      </c>
      <c r="K9" s="14">
        <f t="shared" si="3"/>
        <v>17317815</v>
      </c>
      <c r="L9" s="14">
        <f t="shared" si="4"/>
        <v>23816493</v>
      </c>
      <c r="M9" s="15">
        <f t="shared" si="5"/>
        <v>0.7271353931076251</v>
      </c>
    </row>
    <row r="10" spans="1:13" ht="15.75">
      <c r="A10" s="13" t="s">
        <v>11</v>
      </c>
      <c r="B10" s="14">
        <v>13914984</v>
      </c>
      <c r="C10" s="14">
        <v>14288364</v>
      </c>
      <c r="D10" s="15">
        <f t="shared" si="0"/>
        <v>0.9738682469175617</v>
      </c>
      <c r="E10" s="14">
        <v>0</v>
      </c>
      <c r="F10" s="14">
        <v>0</v>
      </c>
      <c r="G10" s="16" t="s">
        <v>12</v>
      </c>
      <c r="H10" s="14">
        <v>458749</v>
      </c>
      <c r="I10" s="14">
        <v>383166</v>
      </c>
      <c r="J10" s="15">
        <f t="shared" si="2"/>
        <v>1.1972591513860833</v>
      </c>
      <c r="K10" s="14">
        <f t="shared" si="3"/>
        <v>14373733</v>
      </c>
      <c r="L10" s="14">
        <f t="shared" si="4"/>
        <v>14671530</v>
      </c>
      <c r="M10" s="15">
        <f t="shared" si="5"/>
        <v>0.979702389593996</v>
      </c>
    </row>
    <row r="11" spans="1:13" ht="15.75">
      <c r="A11" s="13" t="s">
        <v>13</v>
      </c>
      <c r="B11" s="14">
        <v>8860602</v>
      </c>
      <c r="C11" s="14">
        <v>9633642</v>
      </c>
      <c r="D11" s="15">
        <f t="shared" si="0"/>
        <v>0.9197562043513762</v>
      </c>
      <c r="E11" s="14">
        <v>230564</v>
      </c>
      <c r="F11" s="14">
        <v>50206</v>
      </c>
      <c r="G11" s="15">
        <f>SUM(E11/F11)</f>
        <v>4.592359478946739</v>
      </c>
      <c r="H11" s="14">
        <v>4027368</v>
      </c>
      <c r="I11" s="14">
        <v>4653096</v>
      </c>
      <c r="J11" s="15">
        <f t="shared" si="2"/>
        <v>0.8655243734494195</v>
      </c>
      <c r="K11" s="14">
        <f t="shared" si="3"/>
        <v>13118534</v>
      </c>
      <c r="L11" s="14">
        <f t="shared" si="4"/>
        <v>14336944</v>
      </c>
      <c r="M11" s="15">
        <f t="shared" si="5"/>
        <v>0.9150160592103869</v>
      </c>
    </row>
    <row r="12" spans="1:13" ht="15.75">
      <c r="A12" s="13" t="s">
        <v>14</v>
      </c>
      <c r="B12" s="14">
        <v>2240068</v>
      </c>
      <c r="C12" s="14">
        <v>2963753</v>
      </c>
      <c r="D12" s="15">
        <f t="shared" si="0"/>
        <v>0.7558214196662137</v>
      </c>
      <c r="E12" s="14">
        <v>14557</v>
      </c>
      <c r="F12" s="14">
        <v>11617</v>
      </c>
      <c r="G12" s="16" t="s">
        <v>12</v>
      </c>
      <c r="H12" s="14">
        <v>7591900</v>
      </c>
      <c r="I12" s="14">
        <v>8769735</v>
      </c>
      <c r="J12" s="15">
        <f t="shared" si="2"/>
        <v>0.8656932050968473</v>
      </c>
      <c r="K12" s="14">
        <f t="shared" si="3"/>
        <v>9846525</v>
      </c>
      <c r="L12" s="14">
        <f t="shared" si="4"/>
        <v>11745105</v>
      </c>
      <c r="M12" s="15">
        <f t="shared" si="5"/>
        <v>0.838351381277562</v>
      </c>
    </row>
    <row r="13" spans="1:13" ht="15.75">
      <c r="A13" s="13" t="s">
        <v>15</v>
      </c>
      <c r="B13" s="14">
        <v>1510636</v>
      </c>
      <c r="C13" s="14">
        <v>2020913</v>
      </c>
      <c r="D13" s="15">
        <f t="shared" si="0"/>
        <v>0.7475017479723274</v>
      </c>
      <c r="E13" s="14">
        <v>45429</v>
      </c>
      <c r="F13" s="14">
        <v>18763</v>
      </c>
      <c r="G13" s="15">
        <f>SUM(E13/F13)</f>
        <v>2.421201300431701</v>
      </c>
      <c r="H13" s="14">
        <v>7481016</v>
      </c>
      <c r="I13" s="14">
        <v>8552750</v>
      </c>
      <c r="J13" s="15">
        <f aca="true" t="shared" si="6" ref="J13:J20">SUM(H13/I13)</f>
        <v>0.8746912981204875</v>
      </c>
      <c r="K13" s="14">
        <f t="shared" si="3"/>
        <v>9037081</v>
      </c>
      <c r="L13" s="14">
        <f t="shared" si="4"/>
        <v>10592426</v>
      </c>
      <c r="M13" s="15">
        <f t="shared" si="5"/>
        <v>0.8531644214460408</v>
      </c>
    </row>
    <row r="14" spans="1:13" ht="15.75">
      <c r="A14" s="13" t="s">
        <v>35</v>
      </c>
      <c r="B14" s="14">
        <v>9717900</v>
      </c>
      <c r="C14" s="14">
        <v>11295150</v>
      </c>
      <c r="D14" s="15">
        <f t="shared" si="0"/>
        <v>0.8603604201803429</v>
      </c>
      <c r="E14" s="14">
        <v>0</v>
      </c>
      <c r="F14" s="14">
        <v>0</v>
      </c>
      <c r="G14" s="16" t="s">
        <v>12</v>
      </c>
      <c r="H14" s="14">
        <v>0</v>
      </c>
      <c r="I14" s="14">
        <v>0</v>
      </c>
      <c r="J14" s="16" t="s">
        <v>12</v>
      </c>
      <c r="K14" s="14">
        <f t="shared" si="3"/>
        <v>9717900</v>
      </c>
      <c r="L14" s="14">
        <f t="shared" si="4"/>
        <v>11295150</v>
      </c>
      <c r="M14" s="15">
        <f t="shared" si="5"/>
        <v>0.8603604201803429</v>
      </c>
    </row>
    <row r="15" spans="1:13" ht="15.75">
      <c r="A15" s="13" t="s">
        <v>36</v>
      </c>
      <c r="B15" s="14">
        <v>775522</v>
      </c>
      <c r="C15" s="14">
        <v>1027398</v>
      </c>
      <c r="D15" s="15">
        <f t="shared" si="0"/>
        <v>0.754840869847907</v>
      </c>
      <c r="E15" s="14">
        <v>1032</v>
      </c>
      <c r="F15" s="14">
        <v>14430</v>
      </c>
      <c r="G15" s="15">
        <f>SUM(E15/F15)</f>
        <v>0.07151767151767152</v>
      </c>
      <c r="H15" s="14">
        <v>6966248</v>
      </c>
      <c r="I15" s="14">
        <v>7047899</v>
      </c>
      <c r="J15" s="15">
        <f t="shared" si="6"/>
        <v>0.9884148453319209</v>
      </c>
      <c r="K15" s="14">
        <f t="shared" si="3"/>
        <v>7742802</v>
      </c>
      <c r="L15" s="14">
        <f t="shared" si="4"/>
        <v>8089727</v>
      </c>
      <c r="M15" s="15">
        <f t="shared" si="5"/>
        <v>0.9571153637199377</v>
      </c>
    </row>
    <row r="16" spans="1:13" ht="15.75">
      <c r="A16" s="13" t="s">
        <v>16</v>
      </c>
      <c r="B16" s="14">
        <v>2557564</v>
      </c>
      <c r="C16" s="14">
        <v>3141216</v>
      </c>
      <c r="D16" s="15">
        <f t="shared" si="0"/>
        <v>0.8141955217342584</v>
      </c>
      <c r="E16" s="14">
        <v>89622</v>
      </c>
      <c r="F16" s="14">
        <v>95018</v>
      </c>
      <c r="G16" s="15">
        <f>SUM(E16/F16)</f>
        <v>0.9432107600665137</v>
      </c>
      <c r="H16" s="14">
        <v>3843868</v>
      </c>
      <c r="I16" s="14">
        <v>3760427</v>
      </c>
      <c r="J16" s="15">
        <f t="shared" si="6"/>
        <v>1.022189235424594</v>
      </c>
      <c r="K16" s="14">
        <f t="shared" si="3"/>
        <v>6491054</v>
      </c>
      <c r="L16" s="14">
        <f t="shared" si="4"/>
        <v>6996661</v>
      </c>
      <c r="M16" s="15">
        <f t="shared" si="5"/>
        <v>0.9277359586236921</v>
      </c>
    </row>
    <row r="17" spans="1:13" ht="15.75">
      <c r="A17" s="13" t="s">
        <v>17</v>
      </c>
      <c r="B17" s="14">
        <v>1598521</v>
      </c>
      <c r="C17" s="14">
        <v>1739828</v>
      </c>
      <c r="D17" s="15">
        <f t="shared" si="0"/>
        <v>0.9187810519200749</v>
      </c>
      <c r="E17" s="14">
        <v>0</v>
      </c>
      <c r="F17" s="14">
        <v>0</v>
      </c>
      <c r="G17" s="16" t="s">
        <v>60</v>
      </c>
      <c r="H17" s="14">
        <v>5712683</v>
      </c>
      <c r="I17" s="14">
        <v>5668962</v>
      </c>
      <c r="J17" s="15">
        <f t="shared" si="6"/>
        <v>1.007712346634181</v>
      </c>
      <c r="K17" s="14">
        <f t="shared" si="3"/>
        <v>7311204</v>
      </c>
      <c r="L17" s="14">
        <f t="shared" si="4"/>
        <v>7408790</v>
      </c>
      <c r="M17" s="15">
        <f t="shared" si="5"/>
        <v>0.9868283484887546</v>
      </c>
    </row>
    <row r="18" spans="1:13" ht="15.75">
      <c r="A18" s="13" t="s">
        <v>40</v>
      </c>
      <c r="B18" s="14">
        <v>323298</v>
      </c>
      <c r="C18" s="14">
        <v>434495</v>
      </c>
      <c r="D18" s="15">
        <f t="shared" si="0"/>
        <v>0.7440776073372536</v>
      </c>
      <c r="E18" s="14">
        <v>0</v>
      </c>
      <c r="F18" s="14">
        <v>0</v>
      </c>
      <c r="G18" s="16" t="s">
        <v>12</v>
      </c>
      <c r="H18" s="14">
        <v>5261997</v>
      </c>
      <c r="I18" s="14">
        <v>5193744</v>
      </c>
      <c r="J18" s="15">
        <f t="shared" si="6"/>
        <v>1.013141387022541</v>
      </c>
      <c r="K18" s="14">
        <f t="shared" si="3"/>
        <v>5585295</v>
      </c>
      <c r="L18" s="14">
        <f t="shared" si="4"/>
        <v>5628239</v>
      </c>
      <c r="M18" s="15">
        <f t="shared" si="5"/>
        <v>0.9923699046895486</v>
      </c>
    </row>
    <row r="19" spans="1:13" ht="15.75">
      <c r="A19" s="13" t="s">
        <v>41</v>
      </c>
      <c r="B19" s="14">
        <v>52788</v>
      </c>
      <c r="C19" s="14">
        <v>79575</v>
      </c>
      <c r="D19" s="15">
        <f t="shared" si="0"/>
        <v>0.6633741753063148</v>
      </c>
      <c r="E19" s="14">
        <v>44222</v>
      </c>
      <c r="F19" s="14">
        <v>28573</v>
      </c>
      <c r="G19" s="15">
        <f>SUM(E19/F19)</f>
        <v>1.5476848773317466</v>
      </c>
      <c r="H19" s="14">
        <v>5069175</v>
      </c>
      <c r="I19" s="14">
        <v>4955201</v>
      </c>
      <c r="J19" s="15">
        <f t="shared" si="6"/>
        <v>1.0230008833143196</v>
      </c>
      <c r="K19" s="14">
        <f t="shared" si="3"/>
        <v>5166185</v>
      </c>
      <c r="L19" s="14">
        <f t="shared" si="4"/>
        <v>5063349</v>
      </c>
      <c r="M19" s="15">
        <f t="shared" si="5"/>
        <v>1.0203098779088702</v>
      </c>
    </row>
    <row r="20" spans="1:13" ht="15.75">
      <c r="A20" s="13" t="s">
        <v>42</v>
      </c>
      <c r="B20" s="14">
        <v>1736563</v>
      </c>
      <c r="C20" s="14">
        <v>2066828</v>
      </c>
      <c r="D20" s="15">
        <f t="shared" si="0"/>
        <v>0.8402068290152833</v>
      </c>
      <c r="E20" s="14">
        <v>9176</v>
      </c>
      <c r="F20" s="14">
        <v>11811</v>
      </c>
      <c r="G20" s="15">
        <f>SUM(E20/F20)</f>
        <v>0.7769028871391076</v>
      </c>
      <c r="H20" s="14">
        <v>2235777</v>
      </c>
      <c r="I20" s="14">
        <v>2443738</v>
      </c>
      <c r="J20" s="15">
        <f t="shared" si="6"/>
        <v>0.9149004516850825</v>
      </c>
      <c r="K20" s="14">
        <f t="shared" si="3"/>
        <v>3981516</v>
      </c>
      <c r="L20" s="14">
        <f t="shared" si="4"/>
        <v>4522377</v>
      </c>
      <c r="M20" s="15">
        <f t="shared" si="5"/>
        <v>0.8804033807884659</v>
      </c>
    </row>
    <row r="21" spans="1:13" ht="15.75">
      <c r="A21" s="13" t="s">
        <v>43</v>
      </c>
      <c r="B21" s="14">
        <v>4653616</v>
      </c>
      <c r="C21" s="14">
        <v>5631622</v>
      </c>
      <c r="D21" s="15">
        <f t="shared" si="0"/>
        <v>0.8263367108090707</v>
      </c>
      <c r="E21" s="14">
        <v>0</v>
      </c>
      <c r="F21" s="14">
        <v>0</v>
      </c>
      <c r="G21" s="16" t="s">
        <v>12</v>
      </c>
      <c r="H21" s="14">
        <v>0</v>
      </c>
      <c r="I21" s="14">
        <v>0</v>
      </c>
      <c r="J21" s="16" t="s">
        <v>12</v>
      </c>
      <c r="K21" s="14">
        <f t="shared" si="3"/>
        <v>4653616</v>
      </c>
      <c r="L21" s="14">
        <f t="shared" si="4"/>
        <v>5631622</v>
      </c>
      <c r="M21" s="15">
        <f t="shared" si="5"/>
        <v>0.8263367108090707</v>
      </c>
    </row>
    <row r="22" spans="1:13" ht="15.75">
      <c r="A22" s="13" t="s">
        <v>37</v>
      </c>
      <c r="B22" s="14">
        <v>5013311</v>
      </c>
      <c r="C22" s="14">
        <v>6011745</v>
      </c>
      <c r="D22" s="15">
        <f t="shared" si="0"/>
        <v>0.8339194360372904</v>
      </c>
      <c r="E22" s="14">
        <v>0</v>
      </c>
      <c r="F22" s="14">
        <v>0</v>
      </c>
      <c r="G22" s="16" t="s">
        <v>12</v>
      </c>
      <c r="H22" s="14">
        <v>0</v>
      </c>
      <c r="I22" s="14">
        <v>0</v>
      </c>
      <c r="J22" s="16" t="s">
        <v>12</v>
      </c>
      <c r="K22" s="14">
        <f t="shared" si="3"/>
        <v>5013311</v>
      </c>
      <c r="L22" s="14">
        <f t="shared" si="4"/>
        <v>6011745</v>
      </c>
      <c r="M22" s="15">
        <f t="shared" si="5"/>
        <v>0.8339194360372904</v>
      </c>
    </row>
    <row r="23" spans="1:13" ht="15.75">
      <c r="A23" s="13" t="s">
        <v>19</v>
      </c>
      <c r="B23" s="14">
        <v>951252</v>
      </c>
      <c r="C23" s="14">
        <v>1054522</v>
      </c>
      <c r="D23" s="15">
        <f t="shared" si="0"/>
        <v>0.9020693736119303</v>
      </c>
      <c r="E23" s="14">
        <v>2072</v>
      </c>
      <c r="F23" s="14">
        <v>1602</v>
      </c>
      <c r="G23" s="15">
        <f>SUM(E23/F23)</f>
        <v>1.2933832709113608</v>
      </c>
      <c r="H23" s="14">
        <v>3486224</v>
      </c>
      <c r="I23" s="14">
        <v>3495432</v>
      </c>
      <c r="J23" s="15">
        <f aca="true" t="shared" si="7" ref="J23:J30">SUM(H23/I23)</f>
        <v>0.9973657047254817</v>
      </c>
      <c r="K23" s="14">
        <f t="shared" si="3"/>
        <v>4439548</v>
      </c>
      <c r="L23" s="14">
        <f t="shared" si="4"/>
        <v>4551556</v>
      </c>
      <c r="M23" s="15">
        <f t="shared" si="5"/>
        <v>0.9753912727867129</v>
      </c>
    </row>
    <row r="24" spans="1:13" ht="15.75">
      <c r="A24" s="13" t="s">
        <v>18</v>
      </c>
      <c r="B24" s="14">
        <v>877109</v>
      </c>
      <c r="C24" s="14">
        <v>1249444</v>
      </c>
      <c r="D24" s="15">
        <f t="shared" si="0"/>
        <v>0.7019994493550732</v>
      </c>
      <c r="E24" s="14">
        <v>1057</v>
      </c>
      <c r="F24" s="14">
        <v>504</v>
      </c>
      <c r="G24" s="16" t="s">
        <v>12</v>
      </c>
      <c r="H24" s="14">
        <v>3784550</v>
      </c>
      <c r="I24" s="14">
        <v>4210696</v>
      </c>
      <c r="J24" s="15">
        <f t="shared" si="7"/>
        <v>0.8987944035855355</v>
      </c>
      <c r="K24" s="14">
        <f t="shared" si="3"/>
        <v>4662716</v>
      </c>
      <c r="L24" s="14">
        <f t="shared" si="4"/>
        <v>5460644</v>
      </c>
      <c r="M24" s="15">
        <f t="shared" si="5"/>
        <v>0.8538765757298956</v>
      </c>
    </row>
    <row r="25" spans="1:13" ht="15.75">
      <c r="A25" s="17" t="s">
        <v>20</v>
      </c>
      <c r="B25" s="14">
        <v>1366367</v>
      </c>
      <c r="C25" s="14">
        <v>1474067</v>
      </c>
      <c r="D25" s="15">
        <f t="shared" si="0"/>
        <v>0.926936835299888</v>
      </c>
      <c r="E25" s="14">
        <v>34109</v>
      </c>
      <c r="F25" s="14">
        <v>11240</v>
      </c>
      <c r="G25" s="15">
        <f>SUM(E25/F25)</f>
        <v>3.0346085409252668</v>
      </c>
      <c r="H25" s="14">
        <v>2161024</v>
      </c>
      <c r="I25" s="14">
        <v>2402532</v>
      </c>
      <c r="J25" s="15">
        <f t="shared" si="7"/>
        <v>0.89947771767452</v>
      </c>
      <c r="K25" s="14">
        <f t="shared" si="3"/>
        <v>3561500</v>
      </c>
      <c r="L25" s="14">
        <f t="shared" si="4"/>
        <v>3887839</v>
      </c>
      <c r="M25" s="15">
        <f t="shared" si="5"/>
        <v>0.9160615961720637</v>
      </c>
    </row>
    <row r="26" spans="1:13" ht="15.75">
      <c r="A26" s="24" t="s">
        <v>22</v>
      </c>
      <c r="B26" s="14">
        <v>661318</v>
      </c>
      <c r="C26" s="14">
        <v>641960</v>
      </c>
      <c r="D26" s="15">
        <f t="shared" si="0"/>
        <v>1.030154526761792</v>
      </c>
      <c r="E26" s="14">
        <v>0</v>
      </c>
      <c r="F26" s="14">
        <v>0</v>
      </c>
      <c r="G26" s="16" t="s">
        <v>12</v>
      </c>
      <c r="H26" s="14">
        <v>2171570</v>
      </c>
      <c r="I26" s="14">
        <v>2285758</v>
      </c>
      <c r="J26" s="15">
        <f t="shared" si="7"/>
        <v>0.950043705414134</v>
      </c>
      <c r="K26" s="14">
        <f t="shared" si="3"/>
        <v>2832888</v>
      </c>
      <c r="L26" s="14">
        <f t="shared" si="4"/>
        <v>2927718</v>
      </c>
      <c r="M26" s="15">
        <f t="shared" si="5"/>
        <v>0.9676095853494087</v>
      </c>
    </row>
    <row r="27" spans="1:13" ht="15.75">
      <c r="A27" s="17" t="s">
        <v>38</v>
      </c>
      <c r="B27" s="14">
        <v>3522430</v>
      </c>
      <c r="C27" s="18">
        <v>3862363</v>
      </c>
      <c r="D27" s="19">
        <f t="shared" si="0"/>
        <v>0.9119883346024182</v>
      </c>
      <c r="E27" s="18">
        <v>0</v>
      </c>
      <c r="F27" s="18">
        <v>0</v>
      </c>
      <c r="G27" s="16" t="s">
        <v>12</v>
      </c>
      <c r="H27" s="18">
        <v>307813</v>
      </c>
      <c r="I27" s="18">
        <v>330413</v>
      </c>
      <c r="J27" s="19">
        <f t="shared" si="7"/>
        <v>0.9316007542076129</v>
      </c>
      <c r="K27" s="18">
        <f t="shared" si="3"/>
        <v>3830243</v>
      </c>
      <c r="L27" s="18">
        <f t="shared" si="4"/>
        <v>4192776</v>
      </c>
      <c r="M27" s="19">
        <f t="shared" si="5"/>
        <v>0.9135338973510628</v>
      </c>
    </row>
    <row r="28" spans="1:13" ht="16.5" thickBot="1">
      <c r="A28" s="13" t="s">
        <v>39</v>
      </c>
      <c r="B28" s="18">
        <v>93879</v>
      </c>
      <c r="C28" s="14">
        <v>187820</v>
      </c>
      <c r="D28" s="15">
        <f t="shared" si="0"/>
        <v>0.4998349483548078</v>
      </c>
      <c r="E28" s="14">
        <v>37779</v>
      </c>
      <c r="F28" s="14">
        <v>75235</v>
      </c>
      <c r="G28" s="15">
        <f>SUM(E28/F28)</f>
        <v>0.5021466072971357</v>
      </c>
      <c r="H28" s="14">
        <v>3153383</v>
      </c>
      <c r="I28" s="14">
        <v>3270909</v>
      </c>
      <c r="J28" s="15">
        <f t="shared" si="7"/>
        <v>0.9640693152881966</v>
      </c>
      <c r="K28" s="14">
        <f t="shared" si="3"/>
        <v>3285041</v>
      </c>
      <c r="L28" s="14">
        <f t="shared" si="4"/>
        <v>3533964</v>
      </c>
      <c r="M28" s="15">
        <f t="shared" si="5"/>
        <v>0.9295626667391066</v>
      </c>
    </row>
    <row r="29" spans="1:13" ht="16.5" thickBot="1">
      <c r="A29" s="20" t="s">
        <v>21</v>
      </c>
      <c r="B29" s="21">
        <f>SUM(B4:B28)</f>
        <v>160367512</v>
      </c>
      <c r="C29" s="21">
        <f>SUM(C4:C28)</f>
        <v>188430730</v>
      </c>
      <c r="D29" s="22">
        <f t="shared" si="0"/>
        <v>0.8510687826767959</v>
      </c>
      <c r="E29" s="21">
        <f>SUM(E4:E28)</f>
        <v>6635181</v>
      </c>
      <c r="F29" s="21">
        <f>SUM(F4:F28)</f>
        <v>2559445</v>
      </c>
      <c r="G29" s="22">
        <f>SUM(E29/F29)</f>
        <v>2.592429608762837</v>
      </c>
      <c r="H29" s="21">
        <f>SUM(H4:H28)</f>
        <v>226928054</v>
      </c>
      <c r="I29" s="21">
        <f>SUM(I4:I28)</f>
        <v>242275783</v>
      </c>
      <c r="J29" s="22">
        <f t="shared" si="7"/>
        <v>0.9366518237606934</v>
      </c>
      <c r="K29" s="21">
        <f>SUM(K4:K28)</f>
        <v>393930747</v>
      </c>
      <c r="L29" s="21">
        <f>SUM(L4:L28)</f>
        <v>433265958</v>
      </c>
      <c r="M29" s="23">
        <f t="shared" si="5"/>
        <v>0.9092123203457402</v>
      </c>
    </row>
    <row r="30" spans="1:13" ht="15.75">
      <c r="A30" s="13" t="s">
        <v>44</v>
      </c>
      <c r="B30" s="14">
        <v>392951</v>
      </c>
      <c r="C30" s="14">
        <v>495848</v>
      </c>
      <c r="D30" s="15">
        <f t="shared" si="0"/>
        <v>0.7924827769800423</v>
      </c>
      <c r="E30" s="14">
        <v>0</v>
      </c>
      <c r="F30" s="14">
        <v>0</v>
      </c>
      <c r="G30" s="16" t="s">
        <v>12</v>
      </c>
      <c r="H30" s="14">
        <v>2182370</v>
      </c>
      <c r="I30" s="14">
        <v>3358383</v>
      </c>
      <c r="J30" s="15">
        <f t="shared" si="7"/>
        <v>0.6498276104899292</v>
      </c>
      <c r="K30" s="14">
        <f aca="true" t="shared" si="8" ref="K30:K54">SUM(B30+E30+H30)</f>
        <v>2575321</v>
      </c>
      <c r="L30" s="14">
        <f aca="true" t="shared" si="9" ref="L30:L54">SUM(C30+F30+I30)</f>
        <v>3854231</v>
      </c>
      <c r="M30" s="15">
        <f t="shared" si="5"/>
        <v>0.6681802414022409</v>
      </c>
    </row>
    <row r="31" spans="1:13" ht="15.75">
      <c r="A31" s="24" t="s">
        <v>45</v>
      </c>
      <c r="B31" s="25">
        <v>176820</v>
      </c>
      <c r="C31" s="25">
        <v>221935</v>
      </c>
      <c r="D31" s="26">
        <f t="shared" si="0"/>
        <v>0.7967197602901751</v>
      </c>
      <c r="E31" s="25">
        <v>1691</v>
      </c>
      <c r="F31" s="25">
        <v>1840</v>
      </c>
      <c r="G31" s="15">
        <f>SUM(E31/F31)</f>
        <v>0.9190217391304348</v>
      </c>
      <c r="H31" s="25">
        <v>2571079</v>
      </c>
      <c r="I31" s="25">
        <v>2514712</v>
      </c>
      <c r="J31" s="26">
        <f>SUM(H31/I31)</f>
        <v>1.0224148928386232</v>
      </c>
      <c r="K31" s="25">
        <f t="shared" si="8"/>
        <v>2749590</v>
      </c>
      <c r="L31" s="25">
        <f t="shared" si="9"/>
        <v>2738487</v>
      </c>
      <c r="M31" s="26">
        <f t="shared" si="5"/>
        <v>1.00405442859506</v>
      </c>
    </row>
    <row r="32" spans="1:13" ht="15.75">
      <c r="A32" s="13" t="s">
        <v>46</v>
      </c>
      <c r="B32" s="14">
        <v>2871005</v>
      </c>
      <c r="C32" s="14">
        <v>3611873</v>
      </c>
      <c r="D32" s="15">
        <f t="shared" si="0"/>
        <v>0.7948798310461083</v>
      </c>
      <c r="E32" s="14">
        <v>0</v>
      </c>
      <c r="F32" s="14">
        <v>0</v>
      </c>
      <c r="G32" s="16" t="s">
        <v>12</v>
      </c>
      <c r="H32" s="14">
        <v>0</v>
      </c>
      <c r="I32" s="14">
        <v>0</v>
      </c>
      <c r="J32" s="16" t="s">
        <v>12</v>
      </c>
      <c r="K32" s="14">
        <f t="shared" si="8"/>
        <v>2871005</v>
      </c>
      <c r="L32" s="14">
        <f t="shared" si="9"/>
        <v>3611873</v>
      </c>
      <c r="M32" s="15">
        <f t="shared" si="5"/>
        <v>0.7948798310461083</v>
      </c>
    </row>
    <row r="33" spans="1:13" ht="15.75">
      <c r="A33" s="13" t="s">
        <v>47</v>
      </c>
      <c r="B33" s="14">
        <v>670075</v>
      </c>
      <c r="C33" s="14">
        <v>801875</v>
      </c>
      <c r="D33" s="15">
        <f t="shared" si="0"/>
        <v>0.835635229929852</v>
      </c>
      <c r="E33" s="14">
        <v>76131</v>
      </c>
      <c r="F33" s="14">
        <v>238900</v>
      </c>
      <c r="G33" s="15">
        <f>SUM(E33/F33)</f>
        <v>0.31867308497279195</v>
      </c>
      <c r="H33" s="14">
        <v>2248397</v>
      </c>
      <c r="I33" s="14">
        <v>2379256</v>
      </c>
      <c r="J33" s="15">
        <f>SUM(H33/I33)</f>
        <v>0.9450000336239563</v>
      </c>
      <c r="K33" s="14">
        <f t="shared" si="8"/>
        <v>2994603</v>
      </c>
      <c r="L33" s="14">
        <f t="shared" si="9"/>
        <v>3420031</v>
      </c>
      <c r="M33" s="15">
        <f t="shared" si="5"/>
        <v>0.8756069754923274</v>
      </c>
    </row>
    <row r="34" spans="1:13" ht="15.75">
      <c r="A34" s="13" t="s">
        <v>48</v>
      </c>
      <c r="B34" s="14">
        <v>315243</v>
      </c>
      <c r="C34" s="14">
        <v>447197</v>
      </c>
      <c r="D34" s="15">
        <f t="shared" si="0"/>
        <v>0.7049309364776597</v>
      </c>
      <c r="E34" s="14">
        <v>0</v>
      </c>
      <c r="F34" s="14">
        <v>0</v>
      </c>
      <c r="G34" s="16" t="s">
        <v>12</v>
      </c>
      <c r="H34" s="14">
        <v>1966931</v>
      </c>
      <c r="I34" s="14">
        <v>1965138</v>
      </c>
      <c r="J34" s="15">
        <f>SUM(H34/I34)</f>
        <v>1.0009124041161486</v>
      </c>
      <c r="K34" s="14">
        <f t="shared" si="8"/>
        <v>2282174</v>
      </c>
      <c r="L34" s="14">
        <f t="shared" si="9"/>
        <v>2412335</v>
      </c>
      <c r="M34" s="15">
        <f t="shared" si="5"/>
        <v>0.9460435636012411</v>
      </c>
    </row>
    <row r="35" spans="1:13" ht="15.75">
      <c r="A35" s="13" t="s">
        <v>49</v>
      </c>
      <c r="B35" s="14">
        <v>2439581</v>
      </c>
      <c r="C35" s="14">
        <v>2866164</v>
      </c>
      <c r="D35" s="15">
        <f t="shared" si="0"/>
        <v>0.851165878854106</v>
      </c>
      <c r="E35" s="14">
        <v>97764</v>
      </c>
      <c r="F35" s="14">
        <v>31120</v>
      </c>
      <c r="G35" s="15">
        <f>SUM(E35/F35)</f>
        <v>3.141516709511568</v>
      </c>
      <c r="H35" s="14">
        <v>251499</v>
      </c>
      <c r="I35" s="14">
        <v>221558</v>
      </c>
      <c r="J35" s="15">
        <f>SUM(H35/I35)</f>
        <v>1.1351384287635744</v>
      </c>
      <c r="K35" s="14">
        <f t="shared" si="8"/>
        <v>2788844</v>
      </c>
      <c r="L35" s="14">
        <f t="shared" si="9"/>
        <v>3118842</v>
      </c>
      <c r="M35" s="15">
        <f t="shared" si="5"/>
        <v>0.894192139261944</v>
      </c>
    </row>
    <row r="36" spans="1:13" ht="15.75">
      <c r="A36" s="13" t="s">
        <v>50</v>
      </c>
      <c r="B36" s="14">
        <v>2286182</v>
      </c>
      <c r="C36" s="14">
        <v>2920426</v>
      </c>
      <c r="D36" s="15">
        <f aca="true" t="shared" si="10" ref="D36:D56">SUM(B36/C36)</f>
        <v>0.7828248344590824</v>
      </c>
      <c r="E36" s="14">
        <v>0</v>
      </c>
      <c r="F36" s="14">
        <v>0</v>
      </c>
      <c r="G36" s="16" t="s">
        <v>12</v>
      </c>
      <c r="H36" s="14">
        <v>166083</v>
      </c>
      <c r="I36" s="14">
        <v>130758</v>
      </c>
      <c r="J36" s="15">
        <f>SUM(H36/I36)</f>
        <v>1.27015555453586</v>
      </c>
      <c r="K36" s="14">
        <f t="shared" si="8"/>
        <v>2452265</v>
      </c>
      <c r="L36" s="14">
        <f t="shared" si="9"/>
        <v>3051184</v>
      </c>
      <c r="M36" s="15">
        <f aca="true" t="shared" si="11" ref="M36:M56">SUM(K36/L36)</f>
        <v>0.8037093141547674</v>
      </c>
    </row>
    <row r="37" spans="1:13" ht="15.75">
      <c r="A37" s="13" t="s">
        <v>33</v>
      </c>
      <c r="B37" s="14">
        <v>135463</v>
      </c>
      <c r="C37" s="14">
        <v>131316</v>
      </c>
      <c r="D37" s="15">
        <f t="shared" si="10"/>
        <v>1.0315803100916872</v>
      </c>
      <c r="E37" s="14">
        <v>1753</v>
      </c>
      <c r="F37" s="14">
        <v>344</v>
      </c>
      <c r="G37" s="37">
        <f>SUM(E37/F37)</f>
        <v>5.09593023255814</v>
      </c>
      <c r="H37" s="14">
        <v>2192005</v>
      </c>
      <c r="I37" s="14">
        <v>2488268</v>
      </c>
      <c r="J37" s="15">
        <f aca="true" t="shared" si="12" ref="J37:J47">SUM(H37/I37)</f>
        <v>0.8809360567270085</v>
      </c>
      <c r="K37" s="14">
        <f t="shared" si="8"/>
        <v>2329221</v>
      </c>
      <c r="L37" s="14">
        <f t="shared" si="9"/>
        <v>2619928</v>
      </c>
      <c r="M37" s="15">
        <f t="shared" si="11"/>
        <v>0.8890400804907616</v>
      </c>
    </row>
    <row r="38" spans="1:13" ht="15.75">
      <c r="A38" s="13" t="s">
        <v>51</v>
      </c>
      <c r="B38" s="14">
        <v>2322545</v>
      </c>
      <c r="C38" s="14">
        <v>2470793</v>
      </c>
      <c r="D38" s="15">
        <f t="shared" si="10"/>
        <v>0.9399998300140886</v>
      </c>
      <c r="E38" s="14">
        <v>0</v>
      </c>
      <c r="F38" s="14">
        <v>0</v>
      </c>
      <c r="G38" s="16" t="s">
        <v>12</v>
      </c>
      <c r="H38" s="14">
        <v>0</v>
      </c>
      <c r="I38" s="14">
        <v>0</v>
      </c>
      <c r="J38" s="16" t="s">
        <v>12</v>
      </c>
      <c r="K38" s="14">
        <f t="shared" si="8"/>
        <v>2322545</v>
      </c>
      <c r="L38" s="14">
        <f t="shared" si="9"/>
        <v>2470793</v>
      </c>
      <c r="M38" s="15">
        <f t="shared" si="11"/>
        <v>0.9399998300140886</v>
      </c>
    </row>
    <row r="39" spans="1:13" ht="15.75">
      <c r="A39" s="13" t="s">
        <v>52</v>
      </c>
      <c r="B39" s="14">
        <v>541982</v>
      </c>
      <c r="C39" s="14">
        <v>769410</v>
      </c>
      <c r="D39" s="15">
        <f t="shared" si="10"/>
        <v>0.7044124718940487</v>
      </c>
      <c r="E39" s="14">
        <v>0</v>
      </c>
      <c r="F39" s="14">
        <v>0</v>
      </c>
      <c r="G39" s="16" t="s">
        <v>12</v>
      </c>
      <c r="H39" s="14">
        <v>992294</v>
      </c>
      <c r="I39" s="14">
        <v>1065790</v>
      </c>
      <c r="J39" s="15">
        <f t="shared" si="12"/>
        <v>0.9310408241773708</v>
      </c>
      <c r="K39" s="14">
        <f t="shared" si="8"/>
        <v>1534276</v>
      </c>
      <c r="L39" s="14">
        <f t="shared" si="9"/>
        <v>1835200</v>
      </c>
      <c r="M39" s="15">
        <f t="shared" si="11"/>
        <v>0.8360265911072363</v>
      </c>
    </row>
    <row r="40" spans="1:13" ht="15.75">
      <c r="A40" s="13" t="s">
        <v>53</v>
      </c>
      <c r="B40" s="14">
        <v>455204</v>
      </c>
      <c r="C40" s="14">
        <v>672548</v>
      </c>
      <c r="D40" s="15">
        <f t="shared" si="10"/>
        <v>0.67683496196554</v>
      </c>
      <c r="E40" s="14">
        <v>1576</v>
      </c>
      <c r="F40" s="14">
        <v>626</v>
      </c>
      <c r="G40" s="15">
        <f>SUM(E40/F40)</f>
        <v>2.5175718849840254</v>
      </c>
      <c r="H40" s="14">
        <v>1400956</v>
      </c>
      <c r="I40" s="14">
        <v>1558202</v>
      </c>
      <c r="J40" s="15">
        <f t="shared" si="12"/>
        <v>0.8990849710114607</v>
      </c>
      <c r="K40" s="14">
        <f t="shared" si="8"/>
        <v>1857736</v>
      </c>
      <c r="L40" s="14">
        <f t="shared" si="9"/>
        <v>2231376</v>
      </c>
      <c r="M40" s="15">
        <f t="shared" si="11"/>
        <v>0.8325517528197848</v>
      </c>
    </row>
    <row r="41" spans="1:13" ht="15.75">
      <c r="A41" s="13" t="s">
        <v>23</v>
      </c>
      <c r="B41" s="14">
        <v>2607125</v>
      </c>
      <c r="C41" s="14">
        <v>3020086</v>
      </c>
      <c r="D41" s="15">
        <f t="shared" si="10"/>
        <v>0.8632618408879748</v>
      </c>
      <c r="E41" s="14">
        <v>0</v>
      </c>
      <c r="F41" s="14">
        <v>0</v>
      </c>
      <c r="G41" s="16" t="s">
        <v>12</v>
      </c>
      <c r="H41" s="14">
        <v>134290</v>
      </c>
      <c r="I41" s="14">
        <v>90426</v>
      </c>
      <c r="J41" s="15">
        <f t="shared" si="12"/>
        <v>1.485081724282839</v>
      </c>
      <c r="K41" s="14">
        <f t="shared" si="8"/>
        <v>2741415</v>
      </c>
      <c r="L41" s="14">
        <f t="shared" si="9"/>
        <v>3110512</v>
      </c>
      <c r="M41" s="15">
        <f t="shared" si="11"/>
        <v>0.881338827819986</v>
      </c>
    </row>
    <row r="42" spans="1:13" ht="15.75">
      <c r="A42" s="13" t="s">
        <v>54</v>
      </c>
      <c r="B42" s="14">
        <v>1896803</v>
      </c>
      <c r="C42" s="14">
        <v>2225240</v>
      </c>
      <c r="D42" s="15">
        <f t="shared" si="10"/>
        <v>0.8524037856590749</v>
      </c>
      <c r="E42" s="14">
        <v>0</v>
      </c>
      <c r="F42" s="14">
        <v>0</v>
      </c>
      <c r="G42" s="16" t="s">
        <v>12</v>
      </c>
      <c r="H42" s="14">
        <v>183460</v>
      </c>
      <c r="I42" s="14">
        <v>306210</v>
      </c>
      <c r="J42" s="15">
        <f t="shared" si="12"/>
        <v>0.5991313151105451</v>
      </c>
      <c r="K42" s="14">
        <f t="shared" si="8"/>
        <v>2080263</v>
      </c>
      <c r="L42" s="14">
        <f t="shared" si="9"/>
        <v>2531450</v>
      </c>
      <c r="M42" s="15">
        <f t="shared" si="11"/>
        <v>0.8217673665290643</v>
      </c>
    </row>
    <row r="43" spans="1:13" ht="15.75">
      <c r="A43" s="13" t="s">
        <v>55</v>
      </c>
      <c r="B43" s="14">
        <v>259079</v>
      </c>
      <c r="C43" s="14">
        <v>259912</v>
      </c>
      <c r="D43" s="15">
        <f t="shared" si="10"/>
        <v>0.9967950691003109</v>
      </c>
      <c r="E43" s="14">
        <v>7170</v>
      </c>
      <c r="F43" s="14">
        <v>15737</v>
      </c>
      <c r="G43" s="15">
        <f>SUM(E43/F43)</f>
        <v>0.4556141577174811</v>
      </c>
      <c r="H43" s="14">
        <v>1560238</v>
      </c>
      <c r="I43" s="14">
        <v>1410005</v>
      </c>
      <c r="J43" s="15">
        <f t="shared" si="12"/>
        <v>1.1065478491211025</v>
      </c>
      <c r="K43" s="14">
        <f t="shared" si="8"/>
        <v>1826487</v>
      </c>
      <c r="L43" s="14">
        <f t="shared" si="9"/>
        <v>1685654</v>
      </c>
      <c r="M43" s="15">
        <f t="shared" si="11"/>
        <v>1.0835479879026182</v>
      </c>
    </row>
    <row r="44" spans="1:13" ht="15.75">
      <c r="A44" s="13" t="s">
        <v>56</v>
      </c>
      <c r="B44" s="14">
        <v>295374</v>
      </c>
      <c r="C44" s="14">
        <v>394291</v>
      </c>
      <c r="D44" s="15">
        <f t="shared" si="10"/>
        <v>0.7491269138783284</v>
      </c>
      <c r="E44" s="14">
        <v>0</v>
      </c>
      <c r="F44" s="14">
        <v>0</v>
      </c>
      <c r="G44" s="16" t="s">
        <v>12</v>
      </c>
      <c r="H44" s="14">
        <v>997158</v>
      </c>
      <c r="I44" s="14">
        <v>1132446</v>
      </c>
      <c r="J44" s="15">
        <f t="shared" si="12"/>
        <v>0.8805347009923652</v>
      </c>
      <c r="K44" s="14">
        <f t="shared" si="8"/>
        <v>1292532</v>
      </c>
      <c r="L44" s="14">
        <f t="shared" si="9"/>
        <v>1526737</v>
      </c>
      <c r="M44" s="15">
        <f t="shared" si="11"/>
        <v>0.8465976785785633</v>
      </c>
    </row>
    <row r="45" spans="1:13" ht="15.75">
      <c r="A45" s="13" t="s">
        <v>25</v>
      </c>
      <c r="B45" s="14">
        <v>1844019</v>
      </c>
      <c r="C45" s="14">
        <v>1693069</v>
      </c>
      <c r="D45" s="15">
        <f t="shared" si="10"/>
        <v>1.0891576185022582</v>
      </c>
      <c r="E45" s="14">
        <v>0</v>
      </c>
      <c r="F45" s="14">
        <v>0</v>
      </c>
      <c r="G45" s="16" t="s">
        <v>12</v>
      </c>
      <c r="H45" s="14">
        <v>0</v>
      </c>
      <c r="I45" s="14">
        <v>0</v>
      </c>
      <c r="J45" s="16" t="s">
        <v>12</v>
      </c>
      <c r="K45" s="14">
        <f t="shared" si="8"/>
        <v>1844019</v>
      </c>
      <c r="L45" s="14">
        <f t="shared" si="9"/>
        <v>1693069</v>
      </c>
      <c r="M45" s="15">
        <f t="shared" si="11"/>
        <v>1.0891576185022582</v>
      </c>
    </row>
    <row r="46" spans="1:13" ht="15.75">
      <c r="A46" s="13" t="s">
        <v>24</v>
      </c>
      <c r="B46" s="14">
        <v>1906069</v>
      </c>
      <c r="C46" s="14">
        <v>1534836</v>
      </c>
      <c r="D46" s="15">
        <f t="shared" si="10"/>
        <v>1.241871444245509</v>
      </c>
      <c r="E46" s="14">
        <v>0</v>
      </c>
      <c r="F46" s="14">
        <v>5380</v>
      </c>
      <c r="G46" s="16" t="s">
        <v>12</v>
      </c>
      <c r="H46" s="14">
        <v>50654</v>
      </c>
      <c r="I46" s="14">
        <v>77592</v>
      </c>
      <c r="J46" s="15">
        <f t="shared" si="12"/>
        <v>0.6528250335086091</v>
      </c>
      <c r="K46" s="14">
        <f t="shared" si="8"/>
        <v>1956723</v>
      </c>
      <c r="L46" s="14">
        <f t="shared" si="9"/>
        <v>1617808</v>
      </c>
      <c r="M46" s="15">
        <f t="shared" si="11"/>
        <v>1.2094902485338186</v>
      </c>
    </row>
    <row r="47" spans="1:13" ht="15.75">
      <c r="A47" s="36" t="s">
        <v>57</v>
      </c>
      <c r="B47" s="14">
        <v>0</v>
      </c>
      <c r="C47" s="14">
        <v>1405644</v>
      </c>
      <c r="D47" s="15">
        <f t="shared" si="10"/>
        <v>0</v>
      </c>
      <c r="E47" s="14">
        <v>0</v>
      </c>
      <c r="F47" s="14">
        <v>0</v>
      </c>
      <c r="G47" s="16" t="s">
        <v>12</v>
      </c>
      <c r="H47" s="14">
        <v>1652834</v>
      </c>
      <c r="I47" s="14">
        <v>9091521</v>
      </c>
      <c r="J47" s="15">
        <f t="shared" si="12"/>
        <v>0.18179950307544798</v>
      </c>
      <c r="K47" s="14">
        <f t="shared" si="8"/>
        <v>1652834</v>
      </c>
      <c r="L47" s="14">
        <f t="shared" si="9"/>
        <v>10497165</v>
      </c>
      <c r="M47" s="15">
        <f t="shared" si="11"/>
        <v>0.15745527482896574</v>
      </c>
    </row>
    <row r="48" spans="1:13" ht="15.75">
      <c r="A48" s="13" t="s">
        <v>26</v>
      </c>
      <c r="B48" s="14">
        <v>1396878</v>
      </c>
      <c r="C48" s="14">
        <v>1642425</v>
      </c>
      <c r="D48" s="15">
        <f t="shared" si="10"/>
        <v>0.8504972829809581</v>
      </c>
      <c r="E48" s="14">
        <v>0</v>
      </c>
      <c r="F48" s="14">
        <v>0</v>
      </c>
      <c r="G48" s="16" t="s">
        <v>12</v>
      </c>
      <c r="H48" s="14">
        <v>17</v>
      </c>
      <c r="I48" s="14">
        <v>107</v>
      </c>
      <c r="J48" s="15">
        <f aca="true" t="shared" si="13" ref="J48:J56">SUM(H48/I48)</f>
        <v>0.1588785046728972</v>
      </c>
      <c r="K48" s="14">
        <f t="shared" si="8"/>
        <v>1396895</v>
      </c>
      <c r="L48" s="14">
        <f t="shared" si="9"/>
        <v>1642532</v>
      </c>
      <c r="M48" s="15">
        <f t="shared" si="11"/>
        <v>0.8504522286323798</v>
      </c>
    </row>
    <row r="49" spans="1:13" ht="15.75">
      <c r="A49" s="13" t="s">
        <v>58</v>
      </c>
      <c r="B49" s="14">
        <v>660596</v>
      </c>
      <c r="C49" s="14">
        <v>371201</v>
      </c>
      <c r="D49" s="15">
        <f t="shared" si="10"/>
        <v>1.779618050597924</v>
      </c>
      <c r="E49" s="14">
        <v>69043</v>
      </c>
      <c r="F49" s="14">
        <v>0</v>
      </c>
      <c r="G49" s="16" t="s">
        <v>12</v>
      </c>
      <c r="H49" s="14">
        <v>1147308</v>
      </c>
      <c r="I49" s="14">
        <v>1222463</v>
      </c>
      <c r="J49" s="15">
        <f t="shared" si="13"/>
        <v>0.9385216566881779</v>
      </c>
      <c r="K49" s="14">
        <f t="shared" si="8"/>
        <v>1876947</v>
      </c>
      <c r="L49" s="14">
        <f t="shared" si="9"/>
        <v>1593664</v>
      </c>
      <c r="M49" s="15">
        <f t="shared" si="11"/>
        <v>1.1777557879201639</v>
      </c>
    </row>
    <row r="50" spans="1:13" ht="15.75">
      <c r="A50" s="13" t="s">
        <v>59</v>
      </c>
      <c r="B50" s="14">
        <v>1145022</v>
      </c>
      <c r="C50" s="14">
        <v>1450661</v>
      </c>
      <c r="D50" s="15">
        <f t="shared" si="10"/>
        <v>0.7893105280971916</v>
      </c>
      <c r="E50" s="14">
        <v>0</v>
      </c>
      <c r="F50" s="14">
        <v>0</v>
      </c>
      <c r="G50" s="16" t="s">
        <v>12</v>
      </c>
      <c r="H50" s="14">
        <v>278606</v>
      </c>
      <c r="I50" s="14">
        <v>359295</v>
      </c>
      <c r="J50" s="15">
        <f t="shared" si="13"/>
        <v>0.7754240944071028</v>
      </c>
      <c r="K50" s="14">
        <f t="shared" si="8"/>
        <v>1423628</v>
      </c>
      <c r="L50" s="14">
        <f t="shared" si="9"/>
        <v>1809956</v>
      </c>
      <c r="M50" s="15">
        <f t="shared" si="11"/>
        <v>0.7865539272777902</v>
      </c>
    </row>
    <row r="51" spans="1:13" ht="15.75">
      <c r="A51" s="13" t="s">
        <v>27</v>
      </c>
      <c r="B51" s="14">
        <v>361763</v>
      </c>
      <c r="C51" s="14">
        <v>368915</v>
      </c>
      <c r="D51" s="15">
        <f t="shared" si="10"/>
        <v>0.9806134204356017</v>
      </c>
      <c r="E51" s="14">
        <v>0</v>
      </c>
      <c r="F51" s="14">
        <v>0</v>
      </c>
      <c r="G51" s="16" t="s">
        <v>12</v>
      </c>
      <c r="H51" s="14">
        <v>941219</v>
      </c>
      <c r="I51" s="14">
        <v>1063548</v>
      </c>
      <c r="J51" s="15">
        <f t="shared" si="13"/>
        <v>0.8849802735748645</v>
      </c>
      <c r="K51" s="14">
        <f t="shared" si="8"/>
        <v>1302982</v>
      </c>
      <c r="L51" s="14">
        <f t="shared" si="9"/>
        <v>1432463</v>
      </c>
      <c r="M51" s="15">
        <f t="shared" si="11"/>
        <v>0.909609532672048</v>
      </c>
    </row>
    <row r="52" spans="1:13" ht="15.75">
      <c r="A52" s="13" t="s">
        <v>28</v>
      </c>
      <c r="B52" s="14">
        <v>653834</v>
      </c>
      <c r="C52" s="14">
        <v>755161</v>
      </c>
      <c r="D52" s="15">
        <f t="shared" si="10"/>
        <v>0.8658206660566422</v>
      </c>
      <c r="E52" s="14">
        <v>0</v>
      </c>
      <c r="F52" s="14">
        <v>0</v>
      </c>
      <c r="G52" s="16" t="s">
        <v>12</v>
      </c>
      <c r="H52" s="14">
        <v>682703</v>
      </c>
      <c r="I52" s="14">
        <v>699442</v>
      </c>
      <c r="J52" s="15">
        <f t="shared" si="13"/>
        <v>0.9760680656866474</v>
      </c>
      <c r="K52" s="14">
        <f t="shared" si="8"/>
        <v>1336537</v>
      </c>
      <c r="L52" s="14">
        <f t="shared" si="9"/>
        <v>1454603</v>
      </c>
      <c r="M52" s="15">
        <f t="shared" si="11"/>
        <v>0.9188328361759188</v>
      </c>
    </row>
    <row r="53" spans="1:13" ht="15.75">
      <c r="A53" s="13" t="s">
        <v>29</v>
      </c>
      <c r="B53" s="14">
        <v>889125</v>
      </c>
      <c r="C53" s="14">
        <v>1000534</v>
      </c>
      <c r="D53" s="15">
        <f t="shared" si="10"/>
        <v>0.8886504606540108</v>
      </c>
      <c r="E53" s="14">
        <v>0</v>
      </c>
      <c r="F53" s="14">
        <v>22237</v>
      </c>
      <c r="G53" s="15">
        <f>SUM(E53/F53)</f>
        <v>0</v>
      </c>
      <c r="H53" s="14">
        <v>300422</v>
      </c>
      <c r="I53" s="14">
        <v>420949</v>
      </c>
      <c r="J53" s="15">
        <f t="shared" si="13"/>
        <v>0.7136779039741157</v>
      </c>
      <c r="K53" s="14">
        <f t="shared" si="8"/>
        <v>1189547</v>
      </c>
      <c r="L53" s="14">
        <f t="shared" si="9"/>
        <v>1443720</v>
      </c>
      <c r="M53" s="15">
        <f t="shared" si="11"/>
        <v>0.8239457789599092</v>
      </c>
    </row>
    <row r="54" spans="1:13" ht="16.5" thickBot="1">
      <c r="A54" s="17" t="s">
        <v>30</v>
      </c>
      <c r="B54" s="18">
        <v>87315</v>
      </c>
      <c r="C54" s="18">
        <v>164456</v>
      </c>
      <c r="D54" s="19">
        <f t="shared" si="10"/>
        <v>0.5309322858393735</v>
      </c>
      <c r="E54" s="18">
        <v>0</v>
      </c>
      <c r="F54" s="18">
        <v>0</v>
      </c>
      <c r="G54" s="27" t="s">
        <v>12</v>
      </c>
      <c r="H54" s="18">
        <v>780321</v>
      </c>
      <c r="I54" s="18">
        <v>903040</v>
      </c>
      <c r="J54" s="19">
        <f t="shared" si="13"/>
        <v>0.8641045800850461</v>
      </c>
      <c r="K54" s="18">
        <f t="shared" si="8"/>
        <v>867636</v>
      </c>
      <c r="L54" s="18">
        <f t="shared" si="9"/>
        <v>1067496</v>
      </c>
      <c r="M54" s="19">
        <f t="shared" si="11"/>
        <v>0.8127768160255402</v>
      </c>
    </row>
    <row r="55" spans="1:13" ht="15.75">
      <c r="A55" s="28" t="s">
        <v>21</v>
      </c>
      <c r="B55" s="29">
        <f>SUM(B30:B54)</f>
        <v>26610053</v>
      </c>
      <c r="C55" s="29">
        <f>SUM(C30:C54)</f>
        <v>31695816</v>
      </c>
      <c r="D55" s="30">
        <f t="shared" si="10"/>
        <v>0.8395446578816586</v>
      </c>
      <c r="E55" s="29">
        <f>SUM(E30:E54)</f>
        <v>255128</v>
      </c>
      <c r="F55" s="29">
        <f>SUM(F30:F54)</f>
        <v>316184</v>
      </c>
      <c r="G55" s="30">
        <f>SUM(E55/F55)</f>
        <v>0.8068972497027047</v>
      </c>
      <c r="H55" s="29">
        <f>SUM(H30:H54)</f>
        <v>22680844</v>
      </c>
      <c r="I55" s="29">
        <f>SUM(I30:I54)</f>
        <v>32459109</v>
      </c>
      <c r="J55" s="30">
        <f t="shared" si="13"/>
        <v>0.6987512811888952</v>
      </c>
      <c r="K55" s="29">
        <f>SUM(K30:K54)</f>
        <v>49546025</v>
      </c>
      <c r="L55" s="29">
        <f>SUM(L30:L54)</f>
        <v>64471109</v>
      </c>
      <c r="M55" s="31">
        <f t="shared" si="11"/>
        <v>0.768499654628246</v>
      </c>
    </row>
    <row r="56" spans="1:13" ht="16.5" thickBot="1">
      <c r="A56" s="32" t="s">
        <v>31</v>
      </c>
      <c r="B56" s="33">
        <f>SUM(B29+B55)</f>
        <v>186977565</v>
      </c>
      <c r="C56" s="33">
        <f>SUM(C29+C55)</f>
        <v>220126546</v>
      </c>
      <c r="D56" s="34">
        <f t="shared" si="10"/>
        <v>0.8494094346985301</v>
      </c>
      <c r="E56" s="33">
        <f>SUM(E29+E55)</f>
        <v>6890309</v>
      </c>
      <c r="F56" s="33">
        <f>SUM(F29+F55)</f>
        <v>2875629</v>
      </c>
      <c r="G56" s="34">
        <f>SUM(E56/F56)</f>
        <v>2.396104991290601</v>
      </c>
      <c r="H56" s="33">
        <f>SUM(H29+H55)</f>
        <v>249608898</v>
      </c>
      <c r="I56" s="33">
        <f>SUM(I29+I55)</f>
        <v>274734892</v>
      </c>
      <c r="J56" s="34">
        <f t="shared" si="13"/>
        <v>0.908544583408794</v>
      </c>
      <c r="K56" s="33">
        <f>SUM(K29+K55)</f>
        <v>443476772</v>
      </c>
      <c r="L56" s="33">
        <f>SUM(L29+L55)</f>
        <v>497737067</v>
      </c>
      <c r="M56" s="35">
        <f t="shared" si="11"/>
        <v>0.8909860273677387</v>
      </c>
    </row>
  </sheetData>
  <sheetProtection sheet="1" objects="1" scenarios="1"/>
  <mergeCells count="1">
    <mergeCell ref="A2:A3"/>
  </mergeCells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石原　義郎</dc:creator>
  <cp:keywords/>
  <dc:description/>
  <cp:lastModifiedBy>石原 義郎</cp:lastModifiedBy>
  <dcterms:created xsi:type="dcterms:W3CDTF">2001-08-12T21:47:47Z</dcterms:created>
  <cp:category/>
  <cp:version/>
  <cp:contentType/>
  <cp:contentStatus/>
</cp:coreProperties>
</file>