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7800" windowHeight="12720" activeTab="0"/>
  </bookViews>
  <sheets>
    <sheet name="0104-0203" sheetId="1" r:id="rId1"/>
  </sheets>
  <definedNames/>
  <calcPr fullCalcOnLoad="1"/>
</workbook>
</file>

<file path=xl/sharedStrings.xml><?xml version="1.0" encoding="utf-8"?>
<sst xmlns="http://schemas.openxmlformats.org/spreadsheetml/2006/main" count="107" uniqueCount="65">
  <si>
    <t>（千円）</t>
  </si>
  <si>
    <t>海　外　旅　行</t>
  </si>
  <si>
    <t>外　国　人　旅　行</t>
  </si>
  <si>
    <t>国　内　旅　行</t>
  </si>
  <si>
    <t>合　　　　　　計</t>
  </si>
  <si>
    <t>前年比</t>
  </si>
  <si>
    <t>ＪＴＢ</t>
  </si>
  <si>
    <t>近畿日本ツーリスト</t>
  </si>
  <si>
    <t>日本旅行</t>
  </si>
  <si>
    <t>阪急交通社</t>
  </si>
  <si>
    <t>東急観光</t>
  </si>
  <si>
    <t>ＪＴＢトラベランド</t>
  </si>
  <si>
    <t>エイチ・アイ・エス</t>
  </si>
  <si>
    <t>-</t>
  </si>
  <si>
    <t>日本通運</t>
  </si>
  <si>
    <t>ジャルパック</t>
  </si>
  <si>
    <t>名鉄観光サービス</t>
  </si>
  <si>
    <t>西日本旅客鉄道</t>
  </si>
  <si>
    <t>農協観光</t>
  </si>
  <si>
    <t>ｼﾞｬﾊﾟﾝﾂｱｰｼｽﾃﾑ</t>
  </si>
  <si>
    <t>読売旅行</t>
  </si>
  <si>
    <t>全日空トラベル</t>
  </si>
  <si>
    <t>JTBワールド西日本</t>
  </si>
  <si>
    <t>JTBワールド</t>
  </si>
  <si>
    <t>ＪＲ東海ツアーズ</t>
  </si>
  <si>
    <t>全日空スカイホリデー</t>
  </si>
  <si>
    <t>ﾊﾟｼﾌｨｯｸﾂｱｰｼｽﾃﾑｽﾞ</t>
  </si>
  <si>
    <t>タビックスジャパン</t>
  </si>
  <si>
    <t>東武トラベル</t>
  </si>
  <si>
    <t>日新航空サービス</t>
  </si>
  <si>
    <t>西鉄旅行</t>
  </si>
  <si>
    <t>南海国際旅行</t>
  </si>
  <si>
    <t>小　　　計</t>
  </si>
  <si>
    <t>全日空ワールド</t>
  </si>
  <si>
    <t>ビッグホリデー</t>
  </si>
  <si>
    <t>ジャスナイスウイング</t>
  </si>
  <si>
    <t>郵船トラベル</t>
  </si>
  <si>
    <t>京王観光</t>
  </si>
  <si>
    <t>京阪交通社</t>
  </si>
  <si>
    <t>Ｒ＆Ｃツアーズ</t>
  </si>
  <si>
    <t>九州旅客鉄道</t>
  </si>
  <si>
    <t>内外航空サービス</t>
  </si>
  <si>
    <t>ダイエーオーエムシー</t>
  </si>
  <si>
    <t>阪神電気鉄道</t>
  </si>
  <si>
    <t>小田急トラベルサービス</t>
  </si>
  <si>
    <t>北海道ツアーシステム</t>
  </si>
  <si>
    <t>ﾆｭｰ･ｵﾘｴﾝﾄ･ｴｷｽﾌﾟﾚｽ</t>
  </si>
  <si>
    <t>ﾄﾗﾍﾞﾙﾌﾟﾗｻﾞｲﾝﾀｰﾅｼｮﾅﾙ</t>
  </si>
  <si>
    <t>新日本トラベル</t>
  </si>
  <si>
    <t>芙蓉航空サービス</t>
  </si>
  <si>
    <t>沖縄ツーリスト</t>
  </si>
  <si>
    <t>京成トラベルサービス</t>
  </si>
  <si>
    <t>トラベル日本</t>
  </si>
  <si>
    <t>東日観光</t>
  </si>
  <si>
    <t>日立トラベルビューロー</t>
  </si>
  <si>
    <t>三交旅行</t>
  </si>
  <si>
    <t>合　　　計</t>
  </si>
  <si>
    <t>会　社　名</t>
  </si>
  <si>
    <t>エムオーツーリスト</t>
  </si>
  <si>
    <t>北海道旅客鉄道</t>
  </si>
  <si>
    <t>主要旅行業者の2001年度（2001年4月〜2002年3月）旅行取扱状況速報</t>
  </si>
  <si>
    <t>2001年度</t>
  </si>
  <si>
    <t>2000年度</t>
  </si>
  <si>
    <t>順位</t>
  </si>
  <si>
    <t>ｼﾞｬﾊﾟﾝｱﾒﾆﾃｨﾄﾗﾍﾞﾙ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</si>
</sst>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m\-yy"/>
  </numFmts>
  <fonts count="9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14"/>
      <name val="Osaka"/>
      <family val="0"/>
    </font>
    <font>
      <sz val="10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3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3" fontId="5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3" fontId="0" fillId="0" borderId="1" xfId="0" applyNumberFormat="1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3" fontId="0" fillId="0" borderId="3" xfId="0" applyNumberFormat="1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0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55" fontId="0" fillId="0" borderId="5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/>
    </xf>
    <xf numFmtId="176" fontId="0" fillId="0" borderId="5" xfId="0" applyNumberFormat="1" applyFont="1" applyFill="1" applyBorder="1" applyAlignment="1">
      <alignment/>
    </xf>
    <xf numFmtId="176" fontId="0" fillId="0" borderId="5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/>
    </xf>
    <xf numFmtId="176" fontId="0" fillId="0" borderId="6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176" fontId="0" fillId="0" borderId="7" xfId="0" applyNumberFormat="1" applyFont="1" applyFill="1" applyBorder="1" applyAlignment="1">
      <alignment/>
    </xf>
    <xf numFmtId="176" fontId="0" fillId="0" borderId="8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176" fontId="0" fillId="0" borderId="9" xfId="0" applyNumberFormat="1" applyFont="1" applyFill="1" applyBorder="1" applyAlignment="1">
      <alignment/>
    </xf>
    <xf numFmtId="176" fontId="0" fillId="0" borderId="9" xfId="0" applyNumberFormat="1" applyFont="1" applyFill="1" applyBorder="1" applyAlignment="1">
      <alignment horizontal="center"/>
    </xf>
    <xf numFmtId="176" fontId="0" fillId="0" borderId="6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5" xfId="0" applyFill="1" applyBorder="1" applyAlignment="1">
      <alignment horizontal="center"/>
    </xf>
    <xf numFmtId="3" fontId="0" fillId="0" borderId="16" xfId="0" applyNumberFormat="1" applyFont="1" applyFill="1" applyBorder="1" applyAlignment="1">
      <alignment/>
    </xf>
    <xf numFmtId="0" fontId="0" fillId="0" borderId="6" xfId="0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9" xfId="0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6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1">
      <selection activeCell="D12" sqref="D12"/>
    </sheetView>
  </sheetViews>
  <sheetFormatPr defaultColWidth="11.19921875" defaultRowHeight="15"/>
  <cols>
    <col min="1" max="1" width="4.09765625" style="31" customWidth="1"/>
    <col min="2" max="2" width="17.3984375" style="4" customWidth="1"/>
    <col min="3" max="4" width="12.59765625" style="4" customWidth="1"/>
    <col min="5" max="5" width="6.59765625" style="4" customWidth="1"/>
    <col min="6" max="7" width="9.5" style="4" customWidth="1"/>
    <col min="8" max="8" width="7" style="4" customWidth="1"/>
    <col min="9" max="9" width="12.59765625" style="4" bestFit="1" customWidth="1"/>
    <col min="10" max="10" width="12.59765625" style="4" customWidth="1"/>
    <col min="11" max="11" width="6.59765625" style="4" customWidth="1"/>
    <col min="12" max="13" width="12.59765625" style="4" customWidth="1"/>
    <col min="14" max="14" width="6.59765625" style="4" customWidth="1"/>
    <col min="15" max="16384" width="10.59765625" style="4" customWidth="1"/>
  </cols>
  <sheetData>
    <row r="1" spans="2:14" ht="18.75">
      <c r="B1" s="1" t="s">
        <v>60</v>
      </c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3" t="s">
        <v>0</v>
      </c>
    </row>
    <row r="2" spans="1:14" ht="15.75">
      <c r="A2" s="45" t="s">
        <v>63</v>
      </c>
      <c r="B2" s="43" t="s">
        <v>57</v>
      </c>
      <c r="C2" s="5" t="s">
        <v>1</v>
      </c>
      <c r="D2" s="6"/>
      <c r="E2" s="5"/>
      <c r="F2" s="7" t="s">
        <v>2</v>
      </c>
      <c r="G2" s="6"/>
      <c r="H2" s="8"/>
      <c r="I2" s="9" t="s">
        <v>3</v>
      </c>
      <c r="J2" s="6"/>
      <c r="K2" s="8"/>
      <c r="L2" s="9" t="s">
        <v>4</v>
      </c>
      <c r="M2" s="6"/>
      <c r="N2" s="10"/>
    </row>
    <row r="3" spans="1:14" ht="15.75">
      <c r="A3" s="46"/>
      <c r="B3" s="44"/>
      <c r="C3" s="11" t="s">
        <v>61</v>
      </c>
      <c r="D3" s="11" t="s">
        <v>62</v>
      </c>
      <c r="E3" s="12" t="s">
        <v>5</v>
      </c>
      <c r="F3" s="11" t="s">
        <v>61</v>
      </c>
      <c r="G3" s="11" t="s">
        <v>62</v>
      </c>
      <c r="H3" s="12" t="s">
        <v>5</v>
      </c>
      <c r="I3" s="11" t="s">
        <v>61</v>
      </c>
      <c r="J3" s="11" t="s">
        <v>62</v>
      </c>
      <c r="K3" s="12" t="s">
        <v>5</v>
      </c>
      <c r="L3" s="11" t="s">
        <v>61</v>
      </c>
      <c r="M3" s="11" t="s">
        <v>62</v>
      </c>
      <c r="N3" s="12" t="s">
        <v>5</v>
      </c>
    </row>
    <row r="4" spans="1:14" ht="15.75">
      <c r="A4" s="35">
        <v>1</v>
      </c>
      <c r="B4" s="32" t="s">
        <v>6</v>
      </c>
      <c r="C4" s="13">
        <v>420384830</v>
      </c>
      <c r="D4" s="13">
        <v>540745733</v>
      </c>
      <c r="E4" s="14">
        <f>SUM(C4/D4)</f>
        <v>0.7774168233704768</v>
      </c>
      <c r="F4" s="13">
        <v>14366846</v>
      </c>
      <c r="G4" s="13">
        <v>13256069</v>
      </c>
      <c r="H4" s="14">
        <f>SUM(F4/G4)</f>
        <v>1.0837938456717449</v>
      </c>
      <c r="I4" s="13">
        <v>924393606</v>
      </c>
      <c r="J4" s="13">
        <v>900758716</v>
      </c>
      <c r="K4" s="14">
        <f>SUM(I4/J4)</f>
        <v>1.026238869055806</v>
      </c>
      <c r="L4" s="13">
        <f>SUM(C4+F4+I4)</f>
        <v>1359145282</v>
      </c>
      <c r="M4" s="13">
        <f>SUM(D4+G4+J4)</f>
        <v>1454760518</v>
      </c>
      <c r="N4" s="14">
        <f aca="true" t="shared" si="0" ref="N4:N10">SUM(L4/M4)</f>
        <v>0.9342742432057123</v>
      </c>
    </row>
    <row r="5" spans="1:14" ht="15.75">
      <c r="A5" s="35">
        <f>SUM(A4+1)</f>
        <v>2</v>
      </c>
      <c r="B5" s="32" t="s">
        <v>7</v>
      </c>
      <c r="C5" s="13">
        <v>200070083</v>
      </c>
      <c r="D5" s="13">
        <v>250279141</v>
      </c>
      <c r="E5" s="14">
        <f aca="true" t="shared" si="1" ref="E5:E10">SUM(C5/D5)</f>
        <v>0.7993877644002302</v>
      </c>
      <c r="F5" s="13">
        <v>4318123</v>
      </c>
      <c r="G5" s="13">
        <v>4138036</v>
      </c>
      <c r="H5" s="14">
        <f aca="true" t="shared" si="2" ref="H5:H13">SUM(F5/G5)</f>
        <v>1.0435199210446695</v>
      </c>
      <c r="I5" s="13">
        <v>473614789</v>
      </c>
      <c r="J5" s="13">
        <v>489125759</v>
      </c>
      <c r="K5" s="14">
        <f aca="true" t="shared" si="3" ref="K5:K13">SUM(I5/J5)</f>
        <v>0.968288380412204</v>
      </c>
      <c r="L5" s="13">
        <f aca="true" t="shared" si="4" ref="L5:L10">SUM(C5+F5+I5)</f>
        <v>678002995</v>
      </c>
      <c r="M5" s="13">
        <f aca="true" t="shared" si="5" ref="M5:M10">SUM(D5+G5+J5)</f>
        <v>743542936</v>
      </c>
      <c r="N5" s="14">
        <f t="shared" si="0"/>
        <v>0.9118545307516713</v>
      </c>
    </row>
    <row r="6" spans="1:14" ht="15.75">
      <c r="A6" s="35">
        <f aca="true" t="shared" si="6" ref="A6:A28">SUM(A5+1)</f>
        <v>3</v>
      </c>
      <c r="B6" s="32" t="s">
        <v>8</v>
      </c>
      <c r="C6" s="13">
        <v>126948833</v>
      </c>
      <c r="D6" s="13">
        <v>156056444</v>
      </c>
      <c r="E6" s="14">
        <f t="shared" si="1"/>
        <v>0.8134802366764169</v>
      </c>
      <c r="F6" s="13">
        <v>3451264</v>
      </c>
      <c r="G6" s="13">
        <v>3447866</v>
      </c>
      <c r="H6" s="14">
        <f t="shared" si="2"/>
        <v>1.0009855371409446</v>
      </c>
      <c r="I6" s="13">
        <v>319873753</v>
      </c>
      <c r="J6" s="13">
        <v>298525736</v>
      </c>
      <c r="K6" s="14">
        <f t="shared" si="3"/>
        <v>1.0715114793318858</v>
      </c>
      <c r="L6" s="13">
        <f t="shared" si="4"/>
        <v>450273850</v>
      </c>
      <c r="M6" s="13">
        <f t="shared" si="5"/>
        <v>458030046</v>
      </c>
      <c r="N6" s="14">
        <f t="shared" si="0"/>
        <v>0.9830661851384308</v>
      </c>
    </row>
    <row r="7" spans="1:14" ht="15.75">
      <c r="A7" s="35">
        <f t="shared" si="6"/>
        <v>4</v>
      </c>
      <c r="B7" s="32" t="s">
        <v>9</v>
      </c>
      <c r="C7" s="13">
        <v>185060983</v>
      </c>
      <c r="D7" s="13">
        <v>234688072</v>
      </c>
      <c r="E7" s="14">
        <f t="shared" si="1"/>
        <v>0.7885402160532471</v>
      </c>
      <c r="F7" s="13">
        <v>596961</v>
      </c>
      <c r="G7" s="13">
        <v>771933</v>
      </c>
      <c r="H7" s="14">
        <f t="shared" si="2"/>
        <v>0.7733326596997407</v>
      </c>
      <c r="I7" s="13">
        <v>132195680</v>
      </c>
      <c r="J7" s="13">
        <v>140568984</v>
      </c>
      <c r="K7" s="14">
        <f t="shared" si="3"/>
        <v>0.9404327771195956</v>
      </c>
      <c r="L7" s="13">
        <f t="shared" si="4"/>
        <v>317853624</v>
      </c>
      <c r="M7" s="13">
        <f t="shared" si="5"/>
        <v>376028989</v>
      </c>
      <c r="N7" s="14">
        <f t="shared" si="0"/>
        <v>0.8452902124522107</v>
      </c>
    </row>
    <row r="8" spans="1:14" ht="15.75">
      <c r="A8" s="35">
        <f t="shared" si="6"/>
        <v>5</v>
      </c>
      <c r="B8" s="32" t="s">
        <v>10</v>
      </c>
      <c r="C8" s="13">
        <v>58938501</v>
      </c>
      <c r="D8" s="13">
        <v>73206097</v>
      </c>
      <c r="E8" s="14">
        <f t="shared" si="1"/>
        <v>0.8051037197079364</v>
      </c>
      <c r="F8" s="13">
        <v>1316257</v>
      </c>
      <c r="G8" s="13">
        <v>1152647</v>
      </c>
      <c r="H8" s="14">
        <f t="shared" si="2"/>
        <v>1.141942849805708</v>
      </c>
      <c r="I8" s="13">
        <v>159164649</v>
      </c>
      <c r="J8" s="13">
        <v>166017467</v>
      </c>
      <c r="K8" s="14">
        <f t="shared" si="3"/>
        <v>0.9587223072136138</v>
      </c>
      <c r="L8" s="13">
        <f t="shared" si="4"/>
        <v>219419407</v>
      </c>
      <c r="M8" s="13">
        <f t="shared" si="5"/>
        <v>240376211</v>
      </c>
      <c r="N8" s="14">
        <f t="shared" si="0"/>
        <v>0.9128166472346966</v>
      </c>
    </row>
    <row r="9" spans="1:14" ht="15.75">
      <c r="A9" s="35">
        <f t="shared" si="6"/>
        <v>6</v>
      </c>
      <c r="B9" s="32" t="s">
        <v>11</v>
      </c>
      <c r="C9" s="13">
        <v>50837047</v>
      </c>
      <c r="D9" s="13">
        <v>59999864</v>
      </c>
      <c r="E9" s="14">
        <f t="shared" si="1"/>
        <v>0.8472860371816843</v>
      </c>
      <c r="F9" s="13">
        <v>24560</v>
      </c>
      <c r="G9" s="13">
        <v>33236</v>
      </c>
      <c r="H9" s="14">
        <f t="shared" si="2"/>
        <v>0.7389577566494163</v>
      </c>
      <c r="I9" s="13">
        <v>176609273</v>
      </c>
      <c r="J9" s="13">
        <v>169833702</v>
      </c>
      <c r="K9" s="14">
        <f t="shared" si="3"/>
        <v>1.039895326547142</v>
      </c>
      <c r="L9" s="13">
        <f t="shared" si="4"/>
        <v>227470880</v>
      </c>
      <c r="M9" s="13">
        <f t="shared" si="5"/>
        <v>229866802</v>
      </c>
      <c r="N9" s="14">
        <f t="shared" si="0"/>
        <v>0.9895769115889993</v>
      </c>
    </row>
    <row r="10" spans="1:14" ht="15.75">
      <c r="A10" s="35">
        <f t="shared" si="6"/>
        <v>7</v>
      </c>
      <c r="B10" s="32" t="s">
        <v>12</v>
      </c>
      <c r="C10" s="13">
        <v>185517029</v>
      </c>
      <c r="D10" s="13">
        <v>190684862</v>
      </c>
      <c r="E10" s="14">
        <f t="shared" si="1"/>
        <v>0.9728985670608713</v>
      </c>
      <c r="F10" s="13">
        <v>0</v>
      </c>
      <c r="G10" s="13">
        <v>0</v>
      </c>
      <c r="H10" s="15" t="s">
        <v>13</v>
      </c>
      <c r="I10" s="13">
        <v>5648950</v>
      </c>
      <c r="J10" s="13">
        <v>4469007</v>
      </c>
      <c r="K10" s="14">
        <f t="shared" si="3"/>
        <v>1.2640280044314094</v>
      </c>
      <c r="L10" s="13">
        <f t="shared" si="4"/>
        <v>191165979</v>
      </c>
      <c r="M10" s="13">
        <f t="shared" si="5"/>
        <v>195153869</v>
      </c>
      <c r="N10" s="14">
        <f t="shared" si="0"/>
        <v>0.9795654064127215</v>
      </c>
    </row>
    <row r="11" spans="1:14" ht="15.75">
      <c r="A11" s="35">
        <f t="shared" si="6"/>
        <v>8</v>
      </c>
      <c r="B11" s="32" t="s">
        <v>14</v>
      </c>
      <c r="C11" s="13">
        <v>102865739</v>
      </c>
      <c r="D11" s="13">
        <v>119583589</v>
      </c>
      <c r="E11" s="14">
        <f>SUM(C11/D11)</f>
        <v>0.8601994626536924</v>
      </c>
      <c r="F11" s="13">
        <v>629590</v>
      </c>
      <c r="G11" s="13">
        <v>664307</v>
      </c>
      <c r="H11" s="14">
        <f t="shared" si="2"/>
        <v>0.9477395240453586</v>
      </c>
      <c r="I11" s="13">
        <v>54481267</v>
      </c>
      <c r="J11" s="13">
        <v>54017261</v>
      </c>
      <c r="K11" s="14">
        <f t="shared" si="3"/>
        <v>1.0085899579395556</v>
      </c>
      <c r="L11" s="13">
        <f aca="true" t="shared" si="7" ref="L11:M13">SUM(C11+F11+I11)</f>
        <v>157976596</v>
      </c>
      <c r="M11" s="13">
        <f t="shared" si="7"/>
        <v>174265157</v>
      </c>
      <c r="N11" s="14">
        <f>SUM(L11/M11)</f>
        <v>0.9065300185050762</v>
      </c>
    </row>
    <row r="12" spans="1:14" ht="15.75">
      <c r="A12" s="35">
        <f t="shared" si="6"/>
        <v>9</v>
      </c>
      <c r="B12" s="32" t="s">
        <v>15</v>
      </c>
      <c r="C12" s="13">
        <v>115250333</v>
      </c>
      <c r="D12" s="13">
        <v>148917212</v>
      </c>
      <c r="E12" s="14">
        <f>SUM(C12/D12)</f>
        <v>0.7739221776459259</v>
      </c>
      <c r="F12" s="13">
        <v>0</v>
      </c>
      <c r="G12" s="13">
        <v>0</v>
      </c>
      <c r="H12" s="15" t="s">
        <v>13</v>
      </c>
      <c r="I12" s="13">
        <v>0</v>
      </c>
      <c r="J12" s="13">
        <v>0</v>
      </c>
      <c r="K12" s="15" t="s">
        <v>13</v>
      </c>
      <c r="L12" s="13">
        <f>SUM(C12+F12+I12)</f>
        <v>115250333</v>
      </c>
      <c r="M12" s="13">
        <f>SUM(D12+G12+J12)</f>
        <v>148917212</v>
      </c>
      <c r="N12" s="14">
        <f>SUM(L12/M12)</f>
        <v>0.7739221776459259</v>
      </c>
    </row>
    <row r="13" spans="1:14" ht="15.75">
      <c r="A13" s="35">
        <f t="shared" si="6"/>
        <v>10</v>
      </c>
      <c r="B13" s="32" t="s">
        <v>16</v>
      </c>
      <c r="C13" s="13">
        <v>27115116</v>
      </c>
      <c r="D13" s="13">
        <v>36805898</v>
      </c>
      <c r="E13" s="14">
        <f>SUM(C13/D13)</f>
        <v>0.736705731239053</v>
      </c>
      <c r="F13" s="13">
        <v>157309</v>
      </c>
      <c r="G13" s="13">
        <v>234524</v>
      </c>
      <c r="H13" s="14">
        <f t="shared" si="2"/>
        <v>0.6707586430386655</v>
      </c>
      <c r="I13" s="13">
        <v>97813573</v>
      </c>
      <c r="J13" s="13">
        <v>101458337</v>
      </c>
      <c r="K13" s="14">
        <f t="shared" si="3"/>
        <v>0.9640762493475524</v>
      </c>
      <c r="L13" s="13">
        <f t="shared" si="7"/>
        <v>125085998</v>
      </c>
      <c r="M13" s="13">
        <f t="shared" si="7"/>
        <v>138498759</v>
      </c>
      <c r="N13" s="14">
        <f>SUM(L13/M13)</f>
        <v>0.9031560925394284</v>
      </c>
    </row>
    <row r="14" spans="1:14" ht="15.75">
      <c r="A14" s="35">
        <f t="shared" si="6"/>
        <v>11</v>
      </c>
      <c r="B14" s="32" t="s">
        <v>17</v>
      </c>
      <c r="C14" s="13">
        <v>9843705</v>
      </c>
      <c r="D14" s="13">
        <v>18461843</v>
      </c>
      <c r="E14" s="14">
        <f aca="true" t="shared" si="8" ref="E14:E21">SUM(C14/D14)</f>
        <v>0.533191892055414</v>
      </c>
      <c r="F14" s="13">
        <v>9675</v>
      </c>
      <c r="G14" s="13">
        <v>0</v>
      </c>
      <c r="H14" s="15" t="s">
        <v>13</v>
      </c>
      <c r="I14" s="13">
        <v>74521968</v>
      </c>
      <c r="J14" s="13">
        <v>118996712</v>
      </c>
      <c r="K14" s="14">
        <f>SUM(I14/J14)</f>
        <v>0.6262523287198053</v>
      </c>
      <c r="L14" s="13">
        <f aca="true" t="shared" si="9" ref="L14:M21">SUM(C14+F14+I14)</f>
        <v>84375348</v>
      </c>
      <c r="M14" s="13">
        <f t="shared" si="9"/>
        <v>137458555</v>
      </c>
      <c r="N14" s="14">
        <f aca="true" t="shared" si="10" ref="N14:N21">SUM(L14/M14)</f>
        <v>0.6138239122330363</v>
      </c>
    </row>
    <row r="15" spans="1:14" ht="15.75">
      <c r="A15" s="35">
        <f t="shared" si="6"/>
        <v>12</v>
      </c>
      <c r="B15" s="32" t="s">
        <v>18</v>
      </c>
      <c r="C15" s="13">
        <v>18512807</v>
      </c>
      <c r="D15" s="13">
        <v>24942814</v>
      </c>
      <c r="E15" s="14">
        <f t="shared" si="8"/>
        <v>0.7422100409360387</v>
      </c>
      <c r="F15" s="13">
        <v>318877</v>
      </c>
      <c r="G15" s="13">
        <v>284337</v>
      </c>
      <c r="H15" s="14">
        <f>SUM(F15/G15)</f>
        <v>1.1214755729996448</v>
      </c>
      <c r="I15" s="13">
        <v>101454359</v>
      </c>
      <c r="J15" s="13">
        <v>103630763</v>
      </c>
      <c r="K15" s="14">
        <f>SUM(I15/J15)</f>
        <v>0.9789984755781447</v>
      </c>
      <c r="L15" s="13">
        <f t="shared" si="9"/>
        <v>120286043</v>
      </c>
      <c r="M15" s="13">
        <f t="shared" si="9"/>
        <v>128857914</v>
      </c>
      <c r="N15" s="14">
        <f t="shared" si="10"/>
        <v>0.9334781176109991</v>
      </c>
    </row>
    <row r="16" spans="1:14" ht="15.75">
      <c r="A16" s="35">
        <f t="shared" si="6"/>
        <v>13</v>
      </c>
      <c r="B16" s="32" t="s">
        <v>19</v>
      </c>
      <c r="C16" s="13">
        <v>31280299</v>
      </c>
      <c r="D16" s="13">
        <v>39813275</v>
      </c>
      <c r="E16" s="14">
        <f t="shared" si="8"/>
        <v>0.7856751045976499</v>
      </c>
      <c r="F16" s="13">
        <v>1071662</v>
      </c>
      <c r="G16" s="13">
        <v>1142743</v>
      </c>
      <c r="H16" s="14">
        <f>SUM(F16/G16)</f>
        <v>0.9377979125665176</v>
      </c>
      <c r="I16" s="13">
        <v>49397816</v>
      </c>
      <c r="J16" s="13">
        <v>47258829</v>
      </c>
      <c r="K16" s="14">
        <f>SUM(I16/J16)</f>
        <v>1.0452611087760977</v>
      </c>
      <c r="L16" s="13">
        <f t="shared" si="9"/>
        <v>81749777</v>
      </c>
      <c r="M16" s="13">
        <f t="shared" si="9"/>
        <v>88214847</v>
      </c>
      <c r="N16" s="14">
        <f t="shared" si="10"/>
        <v>0.9267122233970434</v>
      </c>
    </row>
    <row r="17" spans="1:14" ht="15.75">
      <c r="A17" s="35">
        <f t="shared" si="6"/>
        <v>14</v>
      </c>
      <c r="B17" s="32" t="s">
        <v>20</v>
      </c>
      <c r="C17" s="13">
        <v>9754601</v>
      </c>
      <c r="D17" s="13">
        <v>13426075</v>
      </c>
      <c r="E17" s="14">
        <f t="shared" si="8"/>
        <v>0.7265415246078992</v>
      </c>
      <c r="F17" s="13">
        <v>120531</v>
      </c>
      <c r="G17" s="13">
        <v>199922</v>
      </c>
      <c r="H17" s="14">
        <f>SUM(F17/G17)</f>
        <v>0.6028901271495883</v>
      </c>
      <c r="I17" s="13">
        <v>77297129</v>
      </c>
      <c r="J17" s="13">
        <v>74385173</v>
      </c>
      <c r="K17" s="14">
        <f>SUM(I17/J17)</f>
        <v>1.0391469950604268</v>
      </c>
      <c r="L17" s="13">
        <f t="shared" si="9"/>
        <v>87172261</v>
      </c>
      <c r="M17" s="13">
        <f t="shared" si="9"/>
        <v>88011170</v>
      </c>
      <c r="N17" s="14">
        <f t="shared" si="10"/>
        <v>0.9904681530764788</v>
      </c>
    </row>
    <row r="18" spans="1:14" ht="15.75">
      <c r="A18" s="35">
        <f t="shared" si="6"/>
        <v>15</v>
      </c>
      <c r="B18" s="32" t="s">
        <v>21</v>
      </c>
      <c r="C18" s="13">
        <v>17703178</v>
      </c>
      <c r="D18" s="13">
        <v>19707095</v>
      </c>
      <c r="E18" s="14">
        <f>SUM(C18/D18)</f>
        <v>0.8983149469772181</v>
      </c>
      <c r="F18" s="13">
        <v>0</v>
      </c>
      <c r="G18" s="13">
        <v>0</v>
      </c>
      <c r="H18" s="15" t="s">
        <v>13</v>
      </c>
      <c r="I18" s="13">
        <v>63753034</v>
      </c>
      <c r="J18" s="13">
        <v>58205350</v>
      </c>
      <c r="K18" s="14">
        <f>SUM(I18/J18)</f>
        <v>1.0953122694047883</v>
      </c>
      <c r="L18" s="13">
        <f>SUM(C18+F18+I18)</f>
        <v>81456212</v>
      </c>
      <c r="M18" s="13">
        <f>SUM(D18+G18+J18)</f>
        <v>77912445</v>
      </c>
      <c r="N18" s="14">
        <f>SUM(L18/M18)</f>
        <v>1.0454839660082544</v>
      </c>
    </row>
    <row r="19" spans="1:14" ht="15.75">
      <c r="A19" s="35">
        <f t="shared" si="6"/>
        <v>16</v>
      </c>
      <c r="B19" s="32" t="s">
        <v>22</v>
      </c>
      <c r="C19" s="13">
        <v>60086188</v>
      </c>
      <c r="D19" s="13">
        <v>75767224</v>
      </c>
      <c r="E19" s="14">
        <f t="shared" si="8"/>
        <v>0.7930366829857723</v>
      </c>
      <c r="F19" s="13">
        <v>0</v>
      </c>
      <c r="G19" s="13">
        <v>0</v>
      </c>
      <c r="H19" s="15" t="s">
        <v>13</v>
      </c>
      <c r="I19" s="13">
        <v>0</v>
      </c>
      <c r="J19" s="13">
        <v>0</v>
      </c>
      <c r="K19" s="15" t="s">
        <v>13</v>
      </c>
      <c r="L19" s="13">
        <f t="shared" si="9"/>
        <v>60086188</v>
      </c>
      <c r="M19" s="13">
        <f t="shared" si="9"/>
        <v>75767224</v>
      </c>
      <c r="N19" s="14">
        <f t="shared" si="10"/>
        <v>0.7930366829857723</v>
      </c>
    </row>
    <row r="20" spans="1:14" ht="15.75">
      <c r="A20" s="35">
        <f t="shared" si="6"/>
        <v>17</v>
      </c>
      <c r="B20" s="32" t="s">
        <v>23</v>
      </c>
      <c r="C20" s="13">
        <v>63735402</v>
      </c>
      <c r="D20" s="13">
        <v>74163244</v>
      </c>
      <c r="E20" s="14">
        <f>SUM(C20/D20)</f>
        <v>0.8593933943881958</v>
      </c>
      <c r="F20" s="13">
        <v>0</v>
      </c>
      <c r="G20" s="13">
        <v>0</v>
      </c>
      <c r="H20" s="15" t="s">
        <v>13</v>
      </c>
      <c r="I20" s="13">
        <v>0</v>
      </c>
      <c r="J20" s="13">
        <v>0</v>
      </c>
      <c r="K20" s="15" t="s">
        <v>13</v>
      </c>
      <c r="L20" s="13">
        <f>SUM(C20+F20+I20)</f>
        <v>63735402</v>
      </c>
      <c r="M20" s="13">
        <f>SUM(D20+G20+J20)</f>
        <v>74163244</v>
      </c>
      <c r="N20" s="14">
        <f>SUM(L20/M20)</f>
        <v>0.8593933943881958</v>
      </c>
    </row>
    <row r="21" spans="1:14" ht="15.75">
      <c r="A21" s="35">
        <f t="shared" si="6"/>
        <v>18</v>
      </c>
      <c r="B21" s="32" t="s">
        <v>24</v>
      </c>
      <c r="C21" s="13">
        <v>4329113</v>
      </c>
      <c r="D21" s="13">
        <v>5539148</v>
      </c>
      <c r="E21" s="14">
        <f t="shared" si="8"/>
        <v>0.7815485341789026</v>
      </c>
      <c r="F21" s="13">
        <v>0</v>
      </c>
      <c r="G21" s="13">
        <v>0</v>
      </c>
      <c r="H21" s="15" t="s">
        <v>13</v>
      </c>
      <c r="I21" s="13">
        <v>69942468</v>
      </c>
      <c r="J21" s="13">
        <v>65854295</v>
      </c>
      <c r="K21" s="14">
        <f aca="true" t="shared" si="11" ref="K21:K28">SUM(I21/J21)</f>
        <v>1.0620790640914157</v>
      </c>
      <c r="L21" s="13">
        <f t="shared" si="9"/>
        <v>74271581</v>
      </c>
      <c r="M21" s="13">
        <f t="shared" si="9"/>
        <v>71393443</v>
      </c>
      <c r="N21" s="14">
        <f t="shared" si="10"/>
        <v>1.0403137582256679</v>
      </c>
    </row>
    <row r="22" spans="1:14" ht="15.75">
      <c r="A22" s="35">
        <f t="shared" si="6"/>
        <v>19</v>
      </c>
      <c r="B22" s="32" t="s">
        <v>25</v>
      </c>
      <c r="C22" s="13">
        <v>684248</v>
      </c>
      <c r="D22" s="13">
        <v>1405691</v>
      </c>
      <c r="E22" s="14">
        <f aca="true" t="shared" si="12" ref="E22:E28">SUM(C22/D22)</f>
        <v>0.4867698519802716</v>
      </c>
      <c r="F22" s="13">
        <v>381167</v>
      </c>
      <c r="G22" s="13">
        <v>403640</v>
      </c>
      <c r="H22" s="14">
        <f>SUM(F22/G22)</f>
        <v>0.9443241502328807</v>
      </c>
      <c r="I22" s="13">
        <v>71663617</v>
      </c>
      <c r="J22" s="13">
        <v>63248008</v>
      </c>
      <c r="K22" s="14">
        <f t="shared" si="11"/>
        <v>1.1330572972353532</v>
      </c>
      <c r="L22" s="13">
        <f aca="true" t="shared" si="13" ref="L22:L28">SUM(C22+F22+I22)</f>
        <v>72729032</v>
      </c>
      <c r="M22" s="13">
        <f aca="true" t="shared" si="14" ref="M22:M28">SUM(D22+G22+J22)</f>
        <v>65057339</v>
      </c>
      <c r="N22" s="14">
        <f aca="true" t="shared" si="15" ref="N22:N28">SUM(L22/M22)</f>
        <v>1.1179220226022464</v>
      </c>
    </row>
    <row r="23" spans="1:14" ht="15.75">
      <c r="A23" s="35">
        <f t="shared" si="6"/>
        <v>20</v>
      </c>
      <c r="B23" s="32" t="s">
        <v>26</v>
      </c>
      <c r="C23" s="13">
        <v>23118452</v>
      </c>
      <c r="D23" s="13">
        <v>26423133</v>
      </c>
      <c r="E23" s="14">
        <f t="shared" si="12"/>
        <v>0.8749322799836038</v>
      </c>
      <c r="F23" s="13">
        <v>79158</v>
      </c>
      <c r="G23" s="13">
        <v>162355</v>
      </c>
      <c r="H23" s="14">
        <f>SUM(F23/G23)</f>
        <v>0.48756120846293616</v>
      </c>
      <c r="I23" s="13">
        <v>41046483</v>
      </c>
      <c r="J23" s="13">
        <v>36757491</v>
      </c>
      <c r="K23" s="14">
        <f t="shared" si="11"/>
        <v>1.1166834809263777</v>
      </c>
      <c r="L23" s="13">
        <f t="shared" si="13"/>
        <v>64244093</v>
      </c>
      <c r="M23" s="13">
        <f t="shared" si="14"/>
        <v>63342979</v>
      </c>
      <c r="N23" s="14">
        <f t="shared" si="15"/>
        <v>1.014225949177414</v>
      </c>
    </row>
    <row r="24" spans="1:14" ht="15.75">
      <c r="A24" s="35">
        <f t="shared" si="6"/>
        <v>21</v>
      </c>
      <c r="B24" s="32" t="s">
        <v>27</v>
      </c>
      <c r="C24" s="13">
        <v>11900464</v>
      </c>
      <c r="D24" s="13">
        <v>13794804</v>
      </c>
      <c r="E24" s="14">
        <f t="shared" si="12"/>
        <v>0.8626772805180849</v>
      </c>
      <c r="F24" s="13">
        <v>15412</v>
      </c>
      <c r="G24" s="13">
        <v>0</v>
      </c>
      <c r="H24" s="15" t="s">
        <v>13</v>
      </c>
      <c r="I24" s="13">
        <v>42976166</v>
      </c>
      <c r="J24" s="13">
        <v>44773810</v>
      </c>
      <c r="K24" s="14">
        <f t="shared" si="11"/>
        <v>0.9598505465583563</v>
      </c>
      <c r="L24" s="13">
        <f t="shared" si="13"/>
        <v>54892042</v>
      </c>
      <c r="M24" s="13">
        <f t="shared" si="14"/>
        <v>58568614</v>
      </c>
      <c r="N24" s="14">
        <f t="shared" si="15"/>
        <v>0.9372262420278548</v>
      </c>
    </row>
    <row r="25" spans="1:14" ht="15.75">
      <c r="A25" s="35">
        <f t="shared" si="6"/>
        <v>22</v>
      </c>
      <c r="B25" s="32" t="s">
        <v>28</v>
      </c>
      <c r="C25" s="13">
        <v>10513103</v>
      </c>
      <c r="D25" s="13">
        <v>14106531</v>
      </c>
      <c r="E25" s="14">
        <f t="shared" si="12"/>
        <v>0.745264941465765</v>
      </c>
      <c r="F25" s="13">
        <v>108880</v>
      </c>
      <c r="G25" s="13">
        <v>82802</v>
      </c>
      <c r="H25" s="14">
        <f>SUM(F25/G25)</f>
        <v>1.3149440834762445</v>
      </c>
      <c r="I25" s="13">
        <v>45012015</v>
      </c>
      <c r="J25" s="13">
        <v>43207352</v>
      </c>
      <c r="K25" s="14">
        <f t="shared" si="11"/>
        <v>1.0417674982720533</v>
      </c>
      <c r="L25" s="13">
        <f t="shared" si="13"/>
        <v>55633998</v>
      </c>
      <c r="M25" s="13">
        <f t="shared" si="14"/>
        <v>57396685</v>
      </c>
      <c r="N25" s="14">
        <f t="shared" si="15"/>
        <v>0.9692893936296146</v>
      </c>
    </row>
    <row r="26" spans="1:14" ht="15.75">
      <c r="A26" s="35">
        <f t="shared" si="6"/>
        <v>23</v>
      </c>
      <c r="B26" s="32" t="s">
        <v>29</v>
      </c>
      <c r="C26" s="13">
        <v>41828803</v>
      </c>
      <c r="D26" s="13">
        <v>49326941</v>
      </c>
      <c r="E26" s="14">
        <f t="shared" si="12"/>
        <v>0.8479910197553098</v>
      </c>
      <c r="F26" s="13">
        <v>0</v>
      </c>
      <c r="G26" s="13">
        <v>0</v>
      </c>
      <c r="H26" s="15" t="s">
        <v>13</v>
      </c>
      <c r="I26" s="13">
        <v>4211203</v>
      </c>
      <c r="J26" s="13">
        <v>4191252</v>
      </c>
      <c r="K26" s="14">
        <f t="shared" si="11"/>
        <v>1.0047601528135268</v>
      </c>
      <c r="L26" s="13">
        <f t="shared" si="13"/>
        <v>46040006</v>
      </c>
      <c r="M26" s="13">
        <f t="shared" si="14"/>
        <v>53518193</v>
      </c>
      <c r="N26" s="14">
        <f t="shared" si="15"/>
        <v>0.8602683203448218</v>
      </c>
    </row>
    <row r="27" spans="1:14" ht="15.75">
      <c r="A27" s="35">
        <f t="shared" si="6"/>
        <v>24</v>
      </c>
      <c r="B27" s="33" t="s">
        <v>30</v>
      </c>
      <c r="C27" s="16">
        <v>15649753</v>
      </c>
      <c r="D27" s="16">
        <v>19798584</v>
      </c>
      <c r="E27" s="17">
        <f t="shared" si="12"/>
        <v>0.790448094671821</v>
      </c>
      <c r="F27" s="16">
        <v>183612</v>
      </c>
      <c r="G27" s="16">
        <v>180811</v>
      </c>
      <c r="H27" s="14">
        <f>SUM(F27/G27)</f>
        <v>1.0154913141346489</v>
      </c>
      <c r="I27" s="16">
        <v>32847859</v>
      </c>
      <c r="J27" s="16">
        <v>33200810</v>
      </c>
      <c r="K27" s="17">
        <f t="shared" si="11"/>
        <v>0.9893692051489105</v>
      </c>
      <c r="L27" s="16">
        <f t="shared" si="13"/>
        <v>48681224</v>
      </c>
      <c r="M27" s="16">
        <f t="shared" si="14"/>
        <v>53180205</v>
      </c>
      <c r="N27" s="17">
        <f t="shared" si="15"/>
        <v>0.9154012099050766</v>
      </c>
    </row>
    <row r="28" spans="1:14" ht="16.5" thickBot="1">
      <c r="A28" s="37">
        <f t="shared" si="6"/>
        <v>25</v>
      </c>
      <c r="B28" s="33" t="s">
        <v>31</v>
      </c>
      <c r="C28" s="13">
        <v>5001307</v>
      </c>
      <c r="D28" s="13">
        <v>6118182</v>
      </c>
      <c r="E28" s="14">
        <f t="shared" si="12"/>
        <v>0.817449856836557</v>
      </c>
      <c r="F28" s="13">
        <v>0</v>
      </c>
      <c r="G28" s="13">
        <v>0</v>
      </c>
      <c r="H28" s="15" t="s">
        <v>13</v>
      </c>
      <c r="I28" s="13">
        <v>39038867</v>
      </c>
      <c r="J28" s="13">
        <v>45026918</v>
      </c>
      <c r="K28" s="14">
        <f t="shared" si="11"/>
        <v>0.8670117506154874</v>
      </c>
      <c r="L28" s="13">
        <f t="shared" si="13"/>
        <v>44040174</v>
      </c>
      <c r="M28" s="13">
        <f t="shared" si="14"/>
        <v>51145100</v>
      </c>
      <c r="N28" s="14">
        <f t="shared" si="15"/>
        <v>0.8610829580937372</v>
      </c>
    </row>
    <row r="29" spans="1:14" ht="16.5" thickBot="1">
      <c r="A29" s="41" t="s">
        <v>32</v>
      </c>
      <c r="B29" s="42"/>
      <c r="C29" s="39">
        <f>SUM(C4:C28)</f>
        <v>1796929917</v>
      </c>
      <c r="D29" s="18">
        <f>SUM(D4:D28)</f>
        <v>2213761496</v>
      </c>
      <c r="E29" s="19">
        <f aca="true" t="shared" si="16" ref="E29:E35">SUM(C29/D29)</f>
        <v>0.8117089037129047</v>
      </c>
      <c r="F29" s="18">
        <f>SUM(F4:F28)</f>
        <v>27149884</v>
      </c>
      <c r="G29" s="18">
        <f>SUM(G4:G28)</f>
        <v>26155228</v>
      </c>
      <c r="H29" s="19">
        <f>SUM(F29/G29)</f>
        <v>1.038028955434837</v>
      </c>
      <c r="I29" s="18">
        <f>SUM(I4:I28)</f>
        <v>3056958524</v>
      </c>
      <c r="J29" s="18">
        <f>SUM(J4:J28)</f>
        <v>3063511732</v>
      </c>
      <c r="K29" s="19">
        <f aca="true" t="shared" si="17" ref="K29:K35">SUM(I29/J29)</f>
        <v>0.9978608836612087</v>
      </c>
      <c r="L29" s="18">
        <f>SUM(L4:L28)</f>
        <v>4881038325</v>
      </c>
      <c r="M29" s="18">
        <f>SUM(M4:M28)</f>
        <v>5303428456</v>
      </c>
      <c r="N29" s="20">
        <f aca="true" t="shared" si="18" ref="N29:N35">SUM(L29/M29)</f>
        <v>0.9203552693310811</v>
      </c>
    </row>
    <row r="30" spans="1:14" ht="15.75">
      <c r="A30" s="40">
        <f>SUM(A28+1)</f>
        <v>26</v>
      </c>
      <c r="B30" s="34" t="s">
        <v>33</v>
      </c>
      <c r="C30" s="13">
        <v>35930840</v>
      </c>
      <c r="D30" s="13">
        <v>48669227</v>
      </c>
      <c r="E30" s="14">
        <f>SUM(C30/D30)</f>
        <v>0.7382660916311656</v>
      </c>
      <c r="F30" s="13">
        <v>0</v>
      </c>
      <c r="G30" s="13">
        <v>0</v>
      </c>
      <c r="H30" s="15" t="s">
        <v>13</v>
      </c>
      <c r="I30" s="13">
        <v>0</v>
      </c>
      <c r="J30" s="13">
        <v>0</v>
      </c>
      <c r="K30" s="15" t="s">
        <v>13</v>
      </c>
      <c r="L30" s="13">
        <f aca="true" t="shared" si="19" ref="L30:M35">SUM(C30+F30+I30)</f>
        <v>35930840</v>
      </c>
      <c r="M30" s="13">
        <f t="shared" si="19"/>
        <v>48669227</v>
      </c>
      <c r="N30" s="14">
        <f>SUM(L30/M30)</f>
        <v>0.7382660916311656</v>
      </c>
    </row>
    <row r="31" spans="1:14" ht="15.75">
      <c r="A31" s="35">
        <f>SUM(A30+1)</f>
        <v>27</v>
      </c>
      <c r="B31" s="34" t="s">
        <v>34</v>
      </c>
      <c r="C31" s="21">
        <v>8030670</v>
      </c>
      <c r="D31" s="21">
        <v>9465215</v>
      </c>
      <c r="E31" s="22">
        <f t="shared" si="16"/>
        <v>0.8484403154075211</v>
      </c>
      <c r="F31" s="21">
        <v>0</v>
      </c>
      <c r="G31" s="21">
        <v>0</v>
      </c>
      <c r="H31" s="23" t="s">
        <v>13</v>
      </c>
      <c r="I31" s="21">
        <v>38633497</v>
      </c>
      <c r="J31" s="21">
        <v>38997750</v>
      </c>
      <c r="K31" s="22">
        <f t="shared" si="17"/>
        <v>0.9906596406202922</v>
      </c>
      <c r="L31" s="21">
        <f t="shared" si="19"/>
        <v>46664167</v>
      </c>
      <c r="M31" s="21">
        <f t="shared" si="19"/>
        <v>48462965</v>
      </c>
      <c r="N31" s="22">
        <f t="shared" si="18"/>
        <v>0.9628830386254741</v>
      </c>
    </row>
    <row r="32" spans="1:14" ht="15.75">
      <c r="A32" s="35">
        <f aca="true" t="shared" si="20" ref="A32:A55">SUM(A31+1)</f>
        <v>28</v>
      </c>
      <c r="B32" s="32" t="s">
        <v>35</v>
      </c>
      <c r="C32" s="13">
        <v>2037472</v>
      </c>
      <c r="D32" s="13">
        <v>1849918</v>
      </c>
      <c r="E32" s="14">
        <f>SUM(C32/D32)</f>
        <v>1.1013850343636853</v>
      </c>
      <c r="F32" s="13">
        <v>798423</v>
      </c>
      <c r="G32" s="13">
        <v>143695</v>
      </c>
      <c r="H32" s="14">
        <f>SUM(F32/G32)</f>
        <v>5.5563728730992725</v>
      </c>
      <c r="I32" s="13">
        <v>42990971</v>
      </c>
      <c r="J32" s="13">
        <v>38924567</v>
      </c>
      <c r="K32" s="14">
        <f>SUM(I32/J32)</f>
        <v>1.104468830700159</v>
      </c>
      <c r="L32" s="13">
        <f t="shared" si="19"/>
        <v>45826866</v>
      </c>
      <c r="M32" s="13">
        <f t="shared" si="19"/>
        <v>40918180</v>
      </c>
      <c r="N32" s="14">
        <f>SUM(L32/M32)</f>
        <v>1.1199634490097068</v>
      </c>
    </row>
    <row r="33" spans="1:14" ht="15.75">
      <c r="A33" s="35">
        <f t="shared" si="20"/>
        <v>29</v>
      </c>
      <c r="B33" s="32" t="s">
        <v>36</v>
      </c>
      <c r="C33" s="13">
        <v>28464561</v>
      </c>
      <c r="D33" s="13">
        <v>36608029</v>
      </c>
      <c r="E33" s="14">
        <f t="shared" si="16"/>
        <v>0.7775496735975597</v>
      </c>
      <c r="F33" s="13">
        <v>0</v>
      </c>
      <c r="G33" s="13">
        <v>0</v>
      </c>
      <c r="H33" s="15" t="s">
        <v>13</v>
      </c>
      <c r="I33" s="13">
        <v>1918738</v>
      </c>
      <c r="J33" s="13">
        <v>1960287</v>
      </c>
      <c r="K33" s="14">
        <f t="shared" si="17"/>
        <v>0.978804634219377</v>
      </c>
      <c r="L33" s="13">
        <f t="shared" si="19"/>
        <v>30383299</v>
      </c>
      <c r="M33" s="13">
        <f t="shared" si="19"/>
        <v>38568316</v>
      </c>
      <c r="N33" s="14">
        <f t="shared" si="18"/>
        <v>0.7877787300850781</v>
      </c>
    </row>
    <row r="34" spans="1:14" ht="15.75">
      <c r="A34" s="35">
        <f t="shared" si="20"/>
        <v>30</v>
      </c>
      <c r="B34" s="32" t="s">
        <v>37</v>
      </c>
      <c r="C34" s="13">
        <v>7445378</v>
      </c>
      <c r="D34" s="13">
        <v>8958072</v>
      </c>
      <c r="E34" s="14">
        <f>SUM(C34/D34)</f>
        <v>0.831136208773495</v>
      </c>
      <c r="F34" s="13">
        <v>969751</v>
      </c>
      <c r="G34" s="13">
        <v>809567</v>
      </c>
      <c r="H34" s="14">
        <f>SUM(F34/G34)</f>
        <v>1.1978637963256902</v>
      </c>
      <c r="I34" s="13">
        <v>27515488</v>
      </c>
      <c r="J34" s="13">
        <v>28774038</v>
      </c>
      <c r="K34" s="14">
        <f>SUM(I34/J34)</f>
        <v>0.9562609182624976</v>
      </c>
      <c r="L34" s="13">
        <f t="shared" si="19"/>
        <v>35930617</v>
      </c>
      <c r="M34" s="13">
        <f t="shared" si="19"/>
        <v>38541677</v>
      </c>
      <c r="N34" s="14">
        <f>SUM(L34/M34)</f>
        <v>0.9322535965417384</v>
      </c>
    </row>
    <row r="35" spans="1:14" ht="15.75">
      <c r="A35" s="35">
        <f t="shared" si="20"/>
        <v>31</v>
      </c>
      <c r="B35" s="32" t="s">
        <v>38</v>
      </c>
      <c r="C35" s="13">
        <v>2316552</v>
      </c>
      <c r="D35" s="13">
        <v>3068656</v>
      </c>
      <c r="E35" s="14">
        <f t="shared" si="16"/>
        <v>0.7549076859706659</v>
      </c>
      <c r="F35" s="13">
        <v>19015</v>
      </c>
      <c r="G35" s="13">
        <v>3518</v>
      </c>
      <c r="H35" s="14">
        <f>SUM(F35/G35)</f>
        <v>5.405059693007391</v>
      </c>
      <c r="I35" s="13">
        <v>34636060</v>
      </c>
      <c r="J35" s="13">
        <v>35059161</v>
      </c>
      <c r="K35" s="14">
        <f t="shared" si="17"/>
        <v>0.9879317990524645</v>
      </c>
      <c r="L35" s="13">
        <f t="shared" si="19"/>
        <v>36971627</v>
      </c>
      <c r="M35" s="13">
        <f t="shared" si="19"/>
        <v>38131335</v>
      </c>
      <c r="N35" s="14">
        <f t="shared" si="18"/>
        <v>0.9695864831378183</v>
      </c>
    </row>
    <row r="36" spans="1:14" ht="15.75">
      <c r="A36" s="35">
        <f t="shared" si="20"/>
        <v>32</v>
      </c>
      <c r="B36" s="32" t="s">
        <v>39</v>
      </c>
      <c r="C36" s="13">
        <v>28453534</v>
      </c>
      <c r="D36" s="13">
        <v>35299838</v>
      </c>
      <c r="E36" s="14">
        <f aca="true" t="shared" si="21" ref="E36:E54">SUM(C36/D36)</f>
        <v>0.8060528209789518</v>
      </c>
      <c r="F36" s="13">
        <v>0</v>
      </c>
      <c r="G36" s="13">
        <v>0</v>
      </c>
      <c r="H36" s="15" t="s">
        <v>13</v>
      </c>
      <c r="I36" s="13">
        <v>0</v>
      </c>
      <c r="J36" s="13">
        <v>0</v>
      </c>
      <c r="K36" s="15" t="s">
        <v>13</v>
      </c>
      <c r="L36" s="13">
        <f aca="true" t="shared" si="22" ref="L36:M54">SUM(C36+F36+I36)</f>
        <v>28453534</v>
      </c>
      <c r="M36" s="13">
        <f t="shared" si="22"/>
        <v>35299838</v>
      </c>
      <c r="N36" s="14">
        <f aca="true" t="shared" si="23" ref="N36:N57">SUM(L36/M36)</f>
        <v>0.8060528209789518</v>
      </c>
    </row>
    <row r="37" spans="1:14" ht="15.75">
      <c r="A37" s="35">
        <f t="shared" si="20"/>
        <v>33</v>
      </c>
      <c r="B37" s="32" t="s">
        <v>40</v>
      </c>
      <c r="C37" s="13">
        <v>4241400</v>
      </c>
      <c r="D37" s="13">
        <v>5293518</v>
      </c>
      <c r="E37" s="14">
        <f t="shared" si="21"/>
        <v>0.80124408758032</v>
      </c>
      <c r="F37" s="13">
        <v>0</v>
      </c>
      <c r="G37" s="13">
        <v>0</v>
      </c>
      <c r="H37" s="15" t="s">
        <v>13</v>
      </c>
      <c r="I37" s="13">
        <v>29154556</v>
      </c>
      <c r="J37" s="13">
        <v>29104480</v>
      </c>
      <c r="K37" s="14">
        <f aca="true" t="shared" si="24" ref="K37:K46">SUM(I37/J37)</f>
        <v>1.001720559858826</v>
      </c>
      <c r="L37" s="13">
        <f t="shared" si="22"/>
        <v>33395956</v>
      </c>
      <c r="M37" s="13">
        <f t="shared" si="22"/>
        <v>34397998</v>
      </c>
      <c r="N37" s="14">
        <f t="shared" si="23"/>
        <v>0.970869176746856</v>
      </c>
    </row>
    <row r="38" spans="1:14" ht="15.75">
      <c r="A38" s="35">
        <f t="shared" si="20"/>
        <v>34</v>
      </c>
      <c r="B38" s="32" t="s">
        <v>58</v>
      </c>
      <c r="C38" s="13">
        <v>28458905</v>
      </c>
      <c r="D38" s="13">
        <v>30696832</v>
      </c>
      <c r="E38" s="14">
        <f t="shared" si="21"/>
        <v>0.9270958319086477</v>
      </c>
      <c r="F38" s="13">
        <v>262939</v>
      </c>
      <c r="G38" s="13">
        <v>306310</v>
      </c>
      <c r="H38" s="14">
        <f>SUM(F38/G38)</f>
        <v>0.8584081486076197</v>
      </c>
      <c r="I38" s="13">
        <v>2864585</v>
      </c>
      <c r="J38" s="13">
        <v>2628174</v>
      </c>
      <c r="K38" s="14">
        <f t="shared" si="24"/>
        <v>1.0899525678284618</v>
      </c>
      <c r="L38" s="13">
        <f t="shared" si="22"/>
        <v>31586429</v>
      </c>
      <c r="M38" s="13">
        <f t="shared" si="22"/>
        <v>33631316</v>
      </c>
      <c r="N38" s="14">
        <f t="shared" si="23"/>
        <v>0.9391969377588436</v>
      </c>
    </row>
    <row r="39" spans="1:14" ht="15.75">
      <c r="A39" s="35">
        <f t="shared" si="20"/>
        <v>35</v>
      </c>
      <c r="B39" s="32" t="s">
        <v>41</v>
      </c>
      <c r="C39" s="13">
        <v>23352432</v>
      </c>
      <c r="D39" s="13">
        <v>27556140</v>
      </c>
      <c r="E39" s="14">
        <f t="shared" si="21"/>
        <v>0.8474493161959549</v>
      </c>
      <c r="F39" s="13">
        <v>0</v>
      </c>
      <c r="G39" s="13">
        <v>0</v>
      </c>
      <c r="H39" s="15" t="s">
        <v>13</v>
      </c>
      <c r="I39" s="13">
        <v>3229520</v>
      </c>
      <c r="J39" s="13">
        <v>3831073</v>
      </c>
      <c r="K39" s="14">
        <f t="shared" si="24"/>
        <v>0.8429805435709525</v>
      </c>
      <c r="L39" s="13">
        <f t="shared" si="22"/>
        <v>26581952</v>
      </c>
      <c r="M39" s="13">
        <f t="shared" si="22"/>
        <v>31387213</v>
      </c>
      <c r="N39" s="14">
        <f t="shared" si="23"/>
        <v>0.8469038649592749</v>
      </c>
    </row>
    <row r="40" spans="1:14" ht="15.75">
      <c r="A40" s="35">
        <f t="shared" si="20"/>
        <v>36</v>
      </c>
      <c r="B40" s="32" t="s">
        <v>42</v>
      </c>
      <c r="C40" s="13">
        <v>8448141</v>
      </c>
      <c r="D40" s="13">
        <v>10936642</v>
      </c>
      <c r="E40" s="14">
        <f t="shared" si="21"/>
        <v>0.772462059195135</v>
      </c>
      <c r="F40" s="13">
        <v>0</v>
      </c>
      <c r="G40" s="13">
        <v>0</v>
      </c>
      <c r="H40" s="15" t="s">
        <v>13</v>
      </c>
      <c r="I40" s="13">
        <v>19804650</v>
      </c>
      <c r="J40" s="13">
        <v>19929991</v>
      </c>
      <c r="K40" s="14">
        <f t="shared" si="24"/>
        <v>0.9937109354439748</v>
      </c>
      <c r="L40" s="13">
        <f t="shared" si="22"/>
        <v>28252791</v>
      </c>
      <c r="M40" s="13">
        <f t="shared" si="22"/>
        <v>30866633</v>
      </c>
      <c r="N40" s="14">
        <f t="shared" si="23"/>
        <v>0.9153182013729843</v>
      </c>
    </row>
    <row r="41" spans="1:14" ht="15.75">
      <c r="A41" s="35">
        <f t="shared" si="20"/>
        <v>37</v>
      </c>
      <c r="B41" s="32" t="s">
        <v>43</v>
      </c>
      <c r="C41" s="13">
        <v>25440005</v>
      </c>
      <c r="D41" s="13">
        <v>29006554</v>
      </c>
      <c r="E41" s="14">
        <f t="shared" si="21"/>
        <v>0.8770433399293139</v>
      </c>
      <c r="F41" s="13">
        <v>0</v>
      </c>
      <c r="G41" s="13">
        <v>0</v>
      </c>
      <c r="H41" s="15" t="s">
        <v>13</v>
      </c>
      <c r="I41" s="13">
        <v>1280477</v>
      </c>
      <c r="J41" s="13">
        <v>1265327</v>
      </c>
      <c r="K41" s="14">
        <f t="shared" si="24"/>
        <v>1.0119731895391468</v>
      </c>
      <c r="L41" s="13">
        <f t="shared" si="22"/>
        <v>26720482</v>
      </c>
      <c r="M41" s="13">
        <f t="shared" si="22"/>
        <v>30271881</v>
      </c>
      <c r="N41" s="14">
        <f t="shared" si="23"/>
        <v>0.8826832399347765</v>
      </c>
    </row>
    <row r="42" spans="1:14" ht="15.75">
      <c r="A42" s="35">
        <f t="shared" si="20"/>
        <v>38</v>
      </c>
      <c r="B42" s="32" t="s">
        <v>44</v>
      </c>
      <c r="C42" s="13">
        <v>5887544</v>
      </c>
      <c r="D42" s="13">
        <v>6869047</v>
      </c>
      <c r="E42" s="14">
        <f t="shared" si="21"/>
        <v>0.8571122020274429</v>
      </c>
      <c r="F42" s="13">
        <v>13438</v>
      </c>
      <c r="G42" s="13">
        <v>14464</v>
      </c>
      <c r="H42" s="14">
        <f>SUM(F42/G42)</f>
        <v>0.9290652654867256</v>
      </c>
      <c r="I42" s="13">
        <v>21028363</v>
      </c>
      <c r="J42" s="13">
        <v>21781873</v>
      </c>
      <c r="K42" s="14">
        <f t="shared" si="24"/>
        <v>0.9654065561763214</v>
      </c>
      <c r="L42" s="13">
        <f t="shared" si="22"/>
        <v>26929345</v>
      </c>
      <c r="M42" s="13">
        <f t="shared" si="22"/>
        <v>28665384</v>
      </c>
      <c r="N42" s="14">
        <f t="shared" si="23"/>
        <v>0.939437790193217</v>
      </c>
    </row>
    <row r="43" spans="1:14" ht="15.75">
      <c r="A43" s="35">
        <f t="shared" si="20"/>
        <v>39</v>
      </c>
      <c r="B43" s="32" t="s">
        <v>45</v>
      </c>
      <c r="C43" s="13">
        <v>4231054</v>
      </c>
      <c r="D43" s="13">
        <v>5919825</v>
      </c>
      <c r="E43" s="14">
        <f t="shared" si="21"/>
        <v>0.7147261954534129</v>
      </c>
      <c r="F43" s="13">
        <v>0</v>
      </c>
      <c r="G43" s="13">
        <v>0</v>
      </c>
      <c r="H43" s="15" t="s">
        <v>13</v>
      </c>
      <c r="I43" s="13">
        <v>16244346</v>
      </c>
      <c r="J43" s="13">
        <v>16429786</v>
      </c>
      <c r="K43" s="14">
        <f t="shared" si="24"/>
        <v>0.9887131822654294</v>
      </c>
      <c r="L43" s="13">
        <f t="shared" si="22"/>
        <v>20475400</v>
      </c>
      <c r="M43" s="13">
        <f t="shared" si="22"/>
        <v>22349611</v>
      </c>
      <c r="N43" s="14">
        <f t="shared" si="23"/>
        <v>0.9161412250083458</v>
      </c>
    </row>
    <row r="44" spans="1:14" ht="15.75">
      <c r="A44" s="35"/>
      <c r="B44" s="32" t="s">
        <v>64</v>
      </c>
      <c r="C44" s="13">
        <v>7776879</v>
      </c>
      <c r="D44" s="13">
        <v>11304988</v>
      </c>
      <c r="E44" s="14">
        <f t="shared" si="21"/>
        <v>0.6879157235726389</v>
      </c>
      <c r="F44" s="13">
        <v>302493</v>
      </c>
      <c r="G44" s="13">
        <v>363211</v>
      </c>
      <c r="H44" s="14">
        <f>SUM(F44/G44)</f>
        <v>0.8328299528373315</v>
      </c>
      <c r="I44" s="13">
        <v>667208</v>
      </c>
      <c r="J44" s="13">
        <v>674270</v>
      </c>
      <c r="K44" s="14">
        <f t="shared" si="24"/>
        <v>0.9895264508283032</v>
      </c>
      <c r="L44" s="13">
        <f t="shared" si="22"/>
        <v>8746580</v>
      </c>
      <c r="M44" s="13">
        <f t="shared" si="22"/>
        <v>12342469</v>
      </c>
      <c r="N44" s="14">
        <f t="shared" si="23"/>
        <v>0.7086572386772857</v>
      </c>
    </row>
    <row r="45" spans="1:14" ht="15.75">
      <c r="A45" s="35">
        <f>SUM(A43+1)</f>
        <v>40</v>
      </c>
      <c r="B45" s="32" t="s">
        <v>59</v>
      </c>
      <c r="C45" s="13">
        <v>1059163</v>
      </c>
      <c r="D45" s="13">
        <v>1869485</v>
      </c>
      <c r="E45" s="14">
        <f t="shared" si="21"/>
        <v>0.5665533556032811</v>
      </c>
      <c r="F45" s="13">
        <v>3491</v>
      </c>
      <c r="G45" s="13">
        <v>4157</v>
      </c>
      <c r="H45" s="14">
        <f>SUM(F45/G45)</f>
        <v>0.8397883088765937</v>
      </c>
      <c r="I45" s="13">
        <v>15522697</v>
      </c>
      <c r="J45" s="13">
        <v>16554419</v>
      </c>
      <c r="K45" s="14">
        <f t="shared" si="24"/>
        <v>0.9376769429359013</v>
      </c>
      <c r="L45" s="13">
        <f t="shared" si="22"/>
        <v>16585351</v>
      </c>
      <c r="M45" s="13">
        <f t="shared" si="22"/>
        <v>18428061</v>
      </c>
      <c r="N45" s="14">
        <f t="shared" si="23"/>
        <v>0.900005214873122</v>
      </c>
    </row>
    <row r="46" spans="1:14" ht="15.75">
      <c r="A46" s="35">
        <f t="shared" si="20"/>
        <v>41</v>
      </c>
      <c r="B46" s="32" t="s">
        <v>46</v>
      </c>
      <c r="C46" s="13">
        <v>19021653</v>
      </c>
      <c r="D46" s="13">
        <v>19413720</v>
      </c>
      <c r="E46" s="14">
        <f t="shared" si="21"/>
        <v>0.9798046433141098</v>
      </c>
      <c r="F46" s="13">
        <v>46795</v>
      </c>
      <c r="G46" s="13">
        <v>76497</v>
      </c>
      <c r="H46" s="15" t="s">
        <v>13</v>
      </c>
      <c r="I46" s="13">
        <v>791783</v>
      </c>
      <c r="J46" s="13">
        <v>1056886</v>
      </c>
      <c r="K46" s="14">
        <f t="shared" si="24"/>
        <v>0.7491659459960677</v>
      </c>
      <c r="L46" s="13">
        <f t="shared" si="22"/>
        <v>19860231</v>
      </c>
      <c r="M46" s="13">
        <f t="shared" si="22"/>
        <v>20547103</v>
      </c>
      <c r="N46" s="14">
        <f t="shared" si="23"/>
        <v>0.9665708591619948</v>
      </c>
    </row>
    <row r="47" spans="1:14" ht="15.75">
      <c r="A47" s="35">
        <f t="shared" si="20"/>
        <v>42</v>
      </c>
      <c r="B47" s="32" t="s">
        <v>47</v>
      </c>
      <c r="C47" s="13">
        <v>20245564</v>
      </c>
      <c r="D47" s="13">
        <v>20327572</v>
      </c>
      <c r="E47" s="14">
        <f t="shared" si="21"/>
        <v>0.9959656765697349</v>
      </c>
      <c r="F47" s="13">
        <v>0</v>
      </c>
      <c r="G47" s="13">
        <v>0</v>
      </c>
      <c r="H47" s="15" t="s">
        <v>13</v>
      </c>
      <c r="I47" s="13">
        <v>0</v>
      </c>
      <c r="J47" s="13">
        <v>0</v>
      </c>
      <c r="K47" s="15" t="s">
        <v>13</v>
      </c>
      <c r="L47" s="13">
        <f t="shared" si="22"/>
        <v>20245564</v>
      </c>
      <c r="M47" s="13">
        <f t="shared" si="22"/>
        <v>20327572</v>
      </c>
      <c r="N47" s="14">
        <f t="shared" si="23"/>
        <v>0.9959656765697349</v>
      </c>
    </row>
    <row r="48" spans="1:14" ht="15.75">
      <c r="A48" s="35">
        <f t="shared" si="20"/>
        <v>43</v>
      </c>
      <c r="B48" s="32" t="s">
        <v>48</v>
      </c>
      <c r="C48" s="13">
        <v>17091221</v>
      </c>
      <c r="D48" s="13">
        <v>20184415</v>
      </c>
      <c r="E48" s="14">
        <f t="shared" si="21"/>
        <v>0.8467533490566855</v>
      </c>
      <c r="F48" s="13">
        <v>0</v>
      </c>
      <c r="G48" s="13">
        <v>0</v>
      </c>
      <c r="H48" s="15" t="s">
        <v>13</v>
      </c>
      <c r="I48" s="13">
        <v>1104</v>
      </c>
      <c r="J48" s="13">
        <v>2230</v>
      </c>
      <c r="K48" s="14">
        <f aca="true" t="shared" si="25" ref="K48:K57">SUM(I48/J48)</f>
        <v>0.49506726457399103</v>
      </c>
      <c r="L48" s="13">
        <f t="shared" si="22"/>
        <v>17092325</v>
      </c>
      <c r="M48" s="13">
        <f t="shared" si="22"/>
        <v>20186645</v>
      </c>
      <c r="N48" s="14">
        <f t="shared" si="23"/>
        <v>0.8467144986202512</v>
      </c>
    </row>
    <row r="49" spans="1:14" ht="15.75">
      <c r="A49" s="35">
        <f t="shared" si="20"/>
        <v>44</v>
      </c>
      <c r="B49" s="32" t="s">
        <v>49</v>
      </c>
      <c r="C49" s="13">
        <v>13021562</v>
      </c>
      <c r="D49" s="13">
        <v>14657376</v>
      </c>
      <c r="E49" s="14">
        <f t="shared" si="21"/>
        <v>0.8883965315483481</v>
      </c>
      <c r="F49" s="13">
        <v>0</v>
      </c>
      <c r="G49" s="13">
        <v>0</v>
      </c>
      <c r="H49" s="15" t="s">
        <v>13</v>
      </c>
      <c r="I49" s="13">
        <v>3737746</v>
      </c>
      <c r="J49" s="13">
        <v>3862678</v>
      </c>
      <c r="K49" s="14">
        <f t="shared" si="25"/>
        <v>0.9676566361472533</v>
      </c>
      <c r="L49" s="13">
        <f t="shared" si="22"/>
        <v>16759308</v>
      </c>
      <c r="M49" s="13">
        <f t="shared" si="22"/>
        <v>18520054</v>
      </c>
      <c r="N49" s="14">
        <f t="shared" si="23"/>
        <v>0.9049275990231994</v>
      </c>
    </row>
    <row r="50" spans="1:14" ht="15.75">
      <c r="A50" s="35">
        <f t="shared" si="20"/>
        <v>45</v>
      </c>
      <c r="B50" s="32" t="s">
        <v>50</v>
      </c>
      <c r="C50" s="13">
        <v>2342080</v>
      </c>
      <c r="D50" s="13">
        <v>2340011</v>
      </c>
      <c r="E50" s="14">
        <f t="shared" si="21"/>
        <v>1.000884183877768</v>
      </c>
      <c r="F50" s="13">
        <v>112891</v>
      </c>
      <c r="G50" s="13">
        <v>137151</v>
      </c>
      <c r="H50" s="14">
        <f>SUM(F50/G50)</f>
        <v>0.823114669233181</v>
      </c>
      <c r="I50" s="13">
        <v>18865151</v>
      </c>
      <c r="J50" s="13">
        <v>14966700</v>
      </c>
      <c r="K50" s="14">
        <f t="shared" si="25"/>
        <v>1.2604749878062633</v>
      </c>
      <c r="L50" s="13">
        <f t="shared" si="22"/>
        <v>21320122</v>
      </c>
      <c r="M50" s="13">
        <f t="shared" si="22"/>
        <v>17443862</v>
      </c>
      <c r="N50" s="14">
        <f t="shared" si="23"/>
        <v>1.2222134066412587</v>
      </c>
    </row>
    <row r="51" spans="1:14" ht="15.75">
      <c r="A51" s="35">
        <f t="shared" si="20"/>
        <v>46</v>
      </c>
      <c r="B51" s="32" t="s">
        <v>51</v>
      </c>
      <c r="C51" s="13">
        <v>3783231</v>
      </c>
      <c r="D51" s="13">
        <v>4136803</v>
      </c>
      <c r="E51" s="14">
        <f t="shared" si="21"/>
        <v>0.9145301335354862</v>
      </c>
      <c r="F51" s="13">
        <v>0</v>
      </c>
      <c r="G51" s="13">
        <v>0</v>
      </c>
      <c r="H51" s="15" t="s">
        <v>13</v>
      </c>
      <c r="I51" s="13">
        <v>12566591</v>
      </c>
      <c r="J51" s="13">
        <v>13429981</v>
      </c>
      <c r="K51" s="14">
        <f t="shared" si="25"/>
        <v>0.9357117482146847</v>
      </c>
      <c r="L51" s="13">
        <f t="shared" si="22"/>
        <v>16349822</v>
      </c>
      <c r="M51" s="13">
        <f t="shared" si="22"/>
        <v>17566784</v>
      </c>
      <c r="N51" s="14">
        <f t="shared" si="23"/>
        <v>0.9307236885248887</v>
      </c>
    </row>
    <row r="52" spans="1:14" ht="15.75">
      <c r="A52" s="35">
        <f t="shared" si="20"/>
        <v>47</v>
      </c>
      <c r="B52" s="32" t="s">
        <v>52</v>
      </c>
      <c r="C52" s="13">
        <v>8339548</v>
      </c>
      <c r="D52" s="13">
        <v>8781419</v>
      </c>
      <c r="E52" s="14">
        <f t="shared" si="21"/>
        <v>0.9496811392327368</v>
      </c>
      <c r="F52" s="13">
        <v>0</v>
      </c>
      <c r="G52" s="13">
        <v>0</v>
      </c>
      <c r="H52" s="15" t="s">
        <v>13</v>
      </c>
      <c r="I52" s="13">
        <v>7773539</v>
      </c>
      <c r="J52" s="13">
        <v>8476574</v>
      </c>
      <c r="K52" s="14">
        <f t="shared" si="25"/>
        <v>0.9170614212770395</v>
      </c>
      <c r="L52" s="13">
        <f t="shared" si="22"/>
        <v>16113087</v>
      </c>
      <c r="M52" s="13">
        <f t="shared" si="22"/>
        <v>17257993</v>
      </c>
      <c r="N52" s="14">
        <f t="shared" si="23"/>
        <v>0.9336593774258687</v>
      </c>
    </row>
    <row r="53" spans="1:14" ht="15.75">
      <c r="A53" s="35">
        <f t="shared" si="20"/>
        <v>48</v>
      </c>
      <c r="B53" s="32" t="s">
        <v>53</v>
      </c>
      <c r="C53" s="13">
        <v>5163895</v>
      </c>
      <c r="D53" s="13">
        <v>4509860</v>
      </c>
      <c r="E53" s="14">
        <f t="shared" si="21"/>
        <v>1.145023348840097</v>
      </c>
      <c r="F53" s="13">
        <v>256899</v>
      </c>
      <c r="G53" s="13">
        <v>0</v>
      </c>
      <c r="H53" s="15" t="s">
        <v>13</v>
      </c>
      <c r="I53" s="13">
        <v>11347099</v>
      </c>
      <c r="J53" s="13">
        <v>11533335</v>
      </c>
      <c r="K53" s="14">
        <f t="shared" si="25"/>
        <v>0.9838523722756688</v>
      </c>
      <c r="L53" s="13">
        <f t="shared" si="22"/>
        <v>16767893</v>
      </c>
      <c r="M53" s="13">
        <f t="shared" si="22"/>
        <v>16043195</v>
      </c>
      <c r="N53" s="14">
        <f t="shared" si="23"/>
        <v>1.0451716755920502</v>
      </c>
    </row>
    <row r="54" spans="1:14" ht="15.75">
      <c r="A54" s="35">
        <f t="shared" si="20"/>
        <v>49</v>
      </c>
      <c r="B54" s="32" t="s">
        <v>54</v>
      </c>
      <c r="C54" s="13">
        <v>9187133</v>
      </c>
      <c r="D54" s="13">
        <v>10137987</v>
      </c>
      <c r="E54" s="14">
        <f t="shared" si="21"/>
        <v>0.906208796677289</v>
      </c>
      <c r="F54" s="13">
        <v>223021</v>
      </c>
      <c r="G54" s="13">
        <v>226273</v>
      </c>
      <c r="H54" s="14">
        <f>SUM(F54/G54)</f>
        <v>0.9856279803600076</v>
      </c>
      <c r="I54" s="13">
        <v>4508608</v>
      </c>
      <c r="J54" s="13">
        <v>4757201</v>
      </c>
      <c r="K54" s="14">
        <f t="shared" si="25"/>
        <v>0.9477438518994677</v>
      </c>
      <c r="L54" s="13">
        <f t="shared" si="22"/>
        <v>13918762</v>
      </c>
      <c r="M54" s="13">
        <f t="shared" si="22"/>
        <v>15121461</v>
      </c>
      <c r="N54" s="14">
        <f t="shared" si="23"/>
        <v>0.9204641006579986</v>
      </c>
    </row>
    <row r="55" spans="1:14" ht="16.5" thickBot="1">
      <c r="A55" s="37">
        <f t="shared" si="20"/>
        <v>50</v>
      </c>
      <c r="B55" s="33" t="s">
        <v>55</v>
      </c>
      <c r="C55" s="16">
        <v>1412795</v>
      </c>
      <c r="D55" s="16">
        <v>1667288</v>
      </c>
      <c r="E55" s="17">
        <f>SUM(C55/D55)</f>
        <v>0.8473611037805107</v>
      </c>
      <c r="F55" s="16">
        <v>0</v>
      </c>
      <c r="G55" s="16">
        <v>0</v>
      </c>
      <c r="H55" s="24" t="s">
        <v>13</v>
      </c>
      <c r="I55" s="16">
        <v>9613832</v>
      </c>
      <c r="J55" s="16">
        <v>10989797</v>
      </c>
      <c r="K55" s="17">
        <f t="shared" si="25"/>
        <v>0.8747961404564616</v>
      </c>
      <c r="L55" s="16">
        <f>SUM(C55+F55+I55)</f>
        <v>11026627</v>
      </c>
      <c r="M55" s="16">
        <f>SUM(D55+G55+J55)</f>
        <v>12657085</v>
      </c>
      <c r="N55" s="17">
        <f t="shared" si="23"/>
        <v>0.8711821876838151</v>
      </c>
    </row>
    <row r="56" spans="1:14" ht="16.5" thickBot="1">
      <c r="A56" s="41" t="s">
        <v>32</v>
      </c>
      <c r="B56" s="42"/>
      <c r="C56" s="36">
        <f>SUM(C30:C55)</f>
        <v>321183212</v>
      </c>
      <c r="D56" s="25">
        <f>SUM(D30:D55)</f>
        <v>379528437</v>
      </c>
      <c r="E56" s="26">
        <f>SUM(C56/D56)</f>
        <v>0.8462691611169046</v>
      </c>
      <c r="F56" s="25">
        <f>SUM(F30:F55)</f>
        <v>3009156</v>
      </c>
      <c r="G56" s="25">
        <f>SUM(G30:G55)</f>
        <v>2084843</v>
      </c>
      <c r="H56" s="26">
        <f>SUM(F56/G56)</f>
        <v>1.4433489716012189</v>
      </c>
      <c r="I56" s="25">
        <f>SUM(I30:I55)</f>
        <v>324696609</v>
      </c>
      <c r="J56" s="25">
        <f>SUM(J30:J55)</f>
        <v>324990578</v>
      </c>
      <c r="K56" s="26">
        <f t="shared" si="25"/>
        <v>0.9990954537765092</v>
      </c>
      <c r="L56" s="25">
        <f>SUM(L30:L55)</f>
        <v>648888977</v>
      </c>
      <c r="M56" s="25">
        <f>SUM(M30:M55)</f>
        <v>706603858</v>
      </c>
      <c r="N56" s="27">
        <f t="shared" si="23"/>
        <v>0.9183207389167694</v>
      </c>
    </row>
    <row r="57" spans="1:14" ht="16.5" thickBot="1">
      <c r="A57" s="41" t="s">
        <v>56</v>
      </c>
      <c r="B57" s="42"/>
      <c r="C57" s="38">
        <f>SUM(C29+C56)</f>
        <v>2118113129</v>
      </c>
      <c r="D57" s="28">
        <f>SUM(D29+D56)</f>
        <v>2593289933</v>
      </c>
      <c r="E57" s="29">
        <f>SUM(C57/D57)</f>
        <v>0.816766803451745</v>
      </c>
      <c r="F57" s="28">
        <f>SUM(F29+F56)</f>
        <v>30159040</v>
      </c>
      <c r="G57" s="28">
        <f>SUM(G29+G56)</f>
        <v>28240071</v>
      </c>
      <c r="H57" s="29">
        <f>SUM(F57/G57)</f>
        <v>1.0679519892141913</v>
      </c>
      <c r="I57" s="28">
        <f>SUM(I29+I56)</f>
        <v>3381655133</v>
      </c>
      <c r="J57" s="28">
        <f>SUM(J29+J56)</f>
        <v>3388502310</v>
      </c>
      <c r="K57" s="29">
        <f t="shared" si="25"/>
        <v>0.9979792910337428</v>
      </c>
      <c r="L57" s="28">
        <f>SUM(L29+L56)</f>
        <v>5529927302</v>
      </c>
      <c r="M57" s="28">
        <f>SUM(M29+M56)</f>
        <v>6010032314</v>
      </c>
      <c r="N57" s="30">
        <f t="shared" si="23"/>
        <v>0.9201160681147047</v>
      </c>
    </row>
  </sheetData>
  <sheetProtection sheet="1" objects="1" scenarios="1"/>
  <mergeCells count="5">
    <mergeCell ref="A57:B57"/>
    <mergeCell ref="A29:B29"/>
    <mergeCell ref="B2:B3"/>
    <mergeCell ref="A2:A3"/>
    <mergeCell ref="A56:B56"/>
  </mergeCells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石原　義郎</dc:creator>
  <cp:keywords/>
  <dc:description/>
  <cp:lastModifiedBy>石原 義郎</cp:lastModifiedBy>
  <dcterms:created xsi:type="dcterms:W3CDTF">2001-08-12T21:47:47Z</dcterms:created>
  <cp:category/>
  <cp:version/>
  <cp:contentType/>
  <cp:contentStatus/>
</cp:coreProperties>
</file>